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30-4\"/>
    </mc:Choice>
  </mc:AlternateContent>
  <xr:revisionPtr revIDLastSave="0" documentId="13_ncr:1_{5C51623B-AA04-4EE2-B1BC-FE3CDFABF68A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K18" i="76" l="1"/>
  <c r="L18" i="76"/>
  <c r="M18" i="76"/>
  <c r="K11" i="76"/>
  <c r="L11" i="76"/>
  <c r="M11" i="76"/>
  <c r="K15" i="79"/>
  <c r="K19" i="79" s="1"/>
  <c r="L15" i="79"/>
  <c r="M15" i="79"/>
  <c r="H12" i="81"/>
  <c r="I12" i="81"/>
  <c r="H11" i="81"/>
  <c r="I11" i="81"/>
  <c r="G11" i="81"/>
  <c r="G12" i="81" s="1"/>
  <c r="J65" i="77"/>
  <c r="K65" i="77"/>
  <c r="L65" i="77"/>
  <c r="J34" i="77"/>
  <c r="K34" i="77"/>
  <c r="L34" i="77"/>
  <c r="F33" i="55"/>
  <c r="E33" i="55"/>
  <c r="D33" i="55"/>
  <c r="F28" i="55"/>
  <c r="F34" i="55" s="1"/>
  <c r="E28" i="55"/>
  <c r="E34" i="55" s="1"/>
  <c r="D28" i="55"/>
  <c r="D34" i="55" s="1"/>
  <c r="F16" i="55"/>
  <c r="E16" i="55"/>
  <c r="E17" i="55" s="1"/>
  <c r="D16" i="55"/>
  <c r="D17" i="55" s="1"/>
  <c r="F13" i="55"/>
  <c r="E13" i="55"/>
  <c r="D13" i="55"/>
  <c r="F10" i="55"/>
  <c r="E10" i="55"/>
  <c r="D10" i="55"/>
  <c r="L11" i="79"/>
  <c r="M11" i="79"/>
  <c r="K11" i="79"/>
  <c r="L18" i="79"/>
  <c r="M18" i="79"/>
  <c r="K18" i="79"/>
  <c r="L21" i="76"/>
  <c r="M21" i="76"/>
  <c r="K21" i="76"/>
  <c r="F17" i="55" l="1"/>
  <c r="K8" i="79"/>
  <c r="L8" i="79"/>
  <c r="M8" i="79"/>
  <c r="K24" i="76"/>
  <c r="L24" i="76"/>
  <c r="M24" i="76"/>
  <c r="K7" i="76"/>
  <c r="L7" i="76"/>
  <c r="M7" i="76"/>
  <c r="M19" i="79" l="1"/>
  <c r="L19" i="79"/>
  <c r="M25" i="76"/>
  <c r="L25" i="76"/>
  <c r="K25" i="76"/>
  <c r="K25" i="73"/>
  <c r="L25" i="73"/>
  <c r="M25" i="73"/>
  <c r="J20" i="77" l="1"/>
  <c r="K20" i="77"/>
  <c r="L20" i="77"/>
  <c r="J50" i="77"/>
  <c r="K50" i="77"/>
  <c r="L50" i="77"/>
  <c r="J58" i="77"/>
  <c r="K58" i="77"/>
  <c r="L58" i="77"/>
  <c r="J28" i="77"/>
  <c r="K28" i="77"/>
  <c r="L28" i="77"/>
  <c r="J24" i="77"/>
  <c r="K24" i="77"/>
  <c r="L24" i="77"/>
  <c r="J66" i="77" l="1"/>
  <c r="L66" i="77"/>
  <c r="K66" i="77"/>
  <c r="H8" i="81"/>
  <c r="I8" i="81"/>
  <c r="G8" i="81"/>
  <c r="K33" i="73" l="1"/>
  <c r="L33" i="73"/>
  <c r="M33" i="73"/>
  <c r="K66" i="73" l="1"/>
  <c r="L66" i="73"/>
  <c r="M66" i="73"/>
  <c r="K29" i="73" l="1"/>
  <c r="L29" i="73"/>
  <c r="M29" i="73"/>
  <c r="K87" i="73" l="1"/>
  <c r="L87" i="73"/>
  <c r="M87" i="73"/>
  <c r="K79" i="73" l="1"/>
  <c r="L79" i="73"/>
  <c r="M79" i="73"/>
  <c r="K46" i="73" l="1"/>
  <c r="K88" i="73" s="1"/>
  <c r="L46" i="73"/>
  <c r="L88" i="73" s="1"/>
  <c r="M46" i="73"/>
  <c r="M88" i="73" s="1"/>
</calcChain>
</file>

<file path=xl/sharedStrings.xml><?xml version="1.0" encoding="utf-8"?>
<sst xmlns="http://schemas.openxmlformats.org/spreadsheetml/2006/main" count="1330" uniqueCount="459">
  <si>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</si>
  <si>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</si>
  <si>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</si>
  <si>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</si>
  <si>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</si>
  <si>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</si>
  <si>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</si>
  <si>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</si>
  <si>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</si>
  <si>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</si>
  <si>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</si>
  <si>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</si>
  <si>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</si>
  <si>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</si>
  <si>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</si>
  <si>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</si>
  <si>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</si>
  <si>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</si>
  <si>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</si>
  <si>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</si>
  <si>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</si>
  <si>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</si>
  <si>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</si>
  <si>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</si>
  <si>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</si>
  <si>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</si>
  <si>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</si>
  <si>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</si>
  <si>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</si>
  <si>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</si>
  <si>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</si>
  <si>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</si>
  <si>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</si>
  <si>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</si>
  <si>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</si>
  <si>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</si>
  <si>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</si>
  <si>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</si>
  <si>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</si>
  <si>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</si>
  <si>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</si>
  <si>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</si>
  <si>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</si>
  <si>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</si>
  <si>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</si>
  <si>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</si>
  <si>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</si>
  <si>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</si>
  <si>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</si>
  <si>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</si>
  <si>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</si>
  <si>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</si>
  <si>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</si>
  <si>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</si>
  <si>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</si>
  <si>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</si>
  <si>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</si>
  <si>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</si>
  <si>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</si>
  <si>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</si>
  <si>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</si>
  <si>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</si>
  <si>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</si>
  <si>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</si>
  <si>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</si>
  <si>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</si>
  <si>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</si>
  <si>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</si>
  <si>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</si>
  <si>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</si>
  <si>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</si>
  <si>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</si>
  <si>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</si>
  <si>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</si>
  <si>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</si>
  <si>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</si>
  <si>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</si>
  <si>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</si>
  <si>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</si>
  <si>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</si>
  <si>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</si>
  <si>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</si>
  <si>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</si>
  <si>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</si>
  <si>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</si>
  <si>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</si>
  <si>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</si>
  <si>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</si>
  <si>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</si>
  <si>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</si>
  <si>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</si>
  <si>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</si>
  <si>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</si>
  <si>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</si>
  <si>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</si>
  <si>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</si>
  <si>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</si>
  <si>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</si>
  <si>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</si>
  <si>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</si>
  <si>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</si>
  <si>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</si>
  <si>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</si>
  <si>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</si>
  <si>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</si>
  <si>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</si>
  <si>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</si>
  <si>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</si>
  <si>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</si>
  <si>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</si>
  <si>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</si>
  <si>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</si>
  <si>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</si>
  <si>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</si>
  <si>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</si>
  <si>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</si>
  <si>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</si>
  <si>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</si>
  <si>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</si>
  <si>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</si>
  <si>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</si>
  <si>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</si>
  <si>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</si>
  <si>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</si>
  <si>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</si>
  <si>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</si>
  <si>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</si>
  <si>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</si>
  <si>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</si>
  <si>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</si>
  <si>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</si>
  <si>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</si>
  <si>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</si>
  <si>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</si>
  <si>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</si>
  <si>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</si>
  <si>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</si>
  <si>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</si>
  <si>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</si>
  <si>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</si>
  <si>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</si>
  <si>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</si>
  <si>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</si>
  <si>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</si>
  <si>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</si>
  <si>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</si>
  <si>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</si>
  <si>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</si>
  <si>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</si>
  <si>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</si>
  <si>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</si>
  <si>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</si>
  <si>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</si>
  <si>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</si>
  <si>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</si>
  <si>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</si>
  <si>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</si>
  <si>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</si>
  <si>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</si>
  <si>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</si>
  <si>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</si>
  <si>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</si>
  <si>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</si>
  <si>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</si>
  <si>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</si>
  <si>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</si>
  <si>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</si>
  <si>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</si>
  <si>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</si>
  <si>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</si>
  <si>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</si>
  <si>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</si>
  <si>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</si>
  <si>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</si>
  <si>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</si>
  <si>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</si>
  <si>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</si>
  <si>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</si>
  <si>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</si>
  <si>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</si>
  <si>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</si>
  <si>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</si>
  <si>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</si>
  <si>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</si>
  <si>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</si>
  <si>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</si>
  <si>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</si>
  <si>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</si>
  <si>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</si>
  <si>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</si>
  <si>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</si>
  <si>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</si>
  <si>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</si>
  <si>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</si>
  <si>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</si>
  <si>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</si>
  <si>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</si>
  <si>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</si>
  <si>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</si>
  <si>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</si>
  <si>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</si>
  <si>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</si>
  <si>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</si>
  <si>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</si>
  <si>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</si>
  <si>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</si>
  <si>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</si>
  <si>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</si>
  <si>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</si>
  <si>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</si>
  <si>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</si>
  <si>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</si>
  <si>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</si>
  <si>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</si>
  <si>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</si>
  <si>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</si>
  <si>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</si>
  <si>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</si>
  <si>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</si>
  <si>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</si>
  <si>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</si>
  <si>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</si>
  <si>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</si>
  <si>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</si>
  <si>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</si>
  <si>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</si>
  <si>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</si>
  <si>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</si>
  <si>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</si>
  <si>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</si>
  <si>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</si>
  <si>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</si>
  <si>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</si>
  <si>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</si>
  <si>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</si>
  <si>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</si>
  <si>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</si>
  <si>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</si>
  <si>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</si>
  <si>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</si>
  <si>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</si>
  <si>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</si>
  <si>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</si>
  <si>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</si>
  <si>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</si>
  <si>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</si>
  <si>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</si>
  <si>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</si>
  <si>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</si>
  <si>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</si>
  <si>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</si>
  <si>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</si>
  <si>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</si>
  <si>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</si>
  <si>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</si>
  <si>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</si>
  <si>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</si>
  <si>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</si>
  <si>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</si>
  <si>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</si>
  <si>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</si>
  <si>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</si>
  <si>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</si>
  <si>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</si>
  <si>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</si>
  <si>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</si>
  <si>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</si>
  <si>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</si>
  <si>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</si>
  <si>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</si>
  <si>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</si>
  <si>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</si>
  <si>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</si>
  <si>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</si>
  <si>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</si>
  <si>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</si>
  <si>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</si>
  <si>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</si>
  <si>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</si>
  <si>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</si>
  <si>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</si>
  <si>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</si>
  <si>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</si>
  <si>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</si>
  <si>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</si>
  <si>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</si>
  <si>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</si>
  <si>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</si>
  <si>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</si>
  <si>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</si>
  <si>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</si>
  <si>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</si>
  <si>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</si>
  <si>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</si>
  <si>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</si>
  <si>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</si>
  <si>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</si>
  <si>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</si>
  <si>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</si>
  <si>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</si>
  <si>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</si>
  <si>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</si>
  <si>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</si>
  <si>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</si>
  <si>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</si>
  <si>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</si>
  <si>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</si>
  <si>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</si>
  <si>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</si>
  <si>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</si>
  <si>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</si>
  <si>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</si>
  <si>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</si>
  <si>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</si>
  <si>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</si>
  <si>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</si>
  <si>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</si>
  <si>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</si>
  <si>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</si>
  <si>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</si>
  <si>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</si>
  <si>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</si>
  <si>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</si>
  <si>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</si>
  <si>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</si>
  <si>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</si>
  <si>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</si>
  <si>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</si>
  <si>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</si>
  <si>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</si>
  <si>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</si>
  <si>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</si>
  <si>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</si>
  <si>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</si>
  <si>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</si>
  <si>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</si>
  <si>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</si>
  <si>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</si>
  <si>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</si>
  <si>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</si>
  <si>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</si>
  <si>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</si>
  <si>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</si>
  <si>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</si>
  <si>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</si>
  <si>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</si>
  <si>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</si>
  <si>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</si>
  <si>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</si>
  <si>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</si>
  <si>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</si>
  <si>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</si>
  <si>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</si>
  <si>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</si>
  <si>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</si>
  <si>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</si>
  <si>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</si>
  <si>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</si>
  <si>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</si>
  <si>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</si>
  <si>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</si>
  <si>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</si>
  <si>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</si>
  <si>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</si>
  <si>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</si>
  <si>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</si>
  <si>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</si>
  <si>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</si>
  <si>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</si>
  <si>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</si>
  <si>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</si>
  <si>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</si>
  <si>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</si>
  <si>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</si>
  <si>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</si>
  <si>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</si>
  <si>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</si>
  <si>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</si>
  <si>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</si>
  <si>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</si>
  <si>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</si>
  <si>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</si>
  <si>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</si>
  <si>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</si>
  <si>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</si>
  <si>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</si>
  <si>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</si>
  <si>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</si>
  <si>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</si>
  <si>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</si>
  <si>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</si>
  <si>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</si>
  <si>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</si>
  <si>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</si>
  <si>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</si>
  <si>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</si>
  <si>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</si>
  <si>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مصرف الانصاري </t>
  </si>
  <si>
    <t xml:space="preserve">الخازر لانتاج المواد الانشائية </t>
  </si>
  <si>
    <t xml:space="preserve">العراقية لانتاج وتسويق اللحوم </t>
  </si>
  <si>
    <t>المدينة السياحية لسد الموصل</t>
  </si>
  <si>
    <t xml:space="preserve">الخليج للتأمين </t>
  </si>
  <si>
    <t xml:space="preserve">الحديثة للانتاج الحيواني </t>
  </si>
  <si>
    <t xml:space="preserve">مصرف بغداد </t>
  </si>
  <si>
    <t xml:space="preserve">مصرف القابض  الاسلامي </t>
  </si>
  <si>
    <t>الصناعات المعدنية والدراجات</t>
  </si>
  <si>
    <t>مصرف الموصل</t>
  </si>
  <si>
    <t>مصرف اسيا العراق الاسلامي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</si>
  <si>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</si>
  <si>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</si>
  <si>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</si>
  <si>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</si>
  <si>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</si>
  <si>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>المصرف المتحد للاستثمار</t>
  </si>
  <si>
    <t xml:space="preserve">النخبة للمقاولات العامة </t>
  </si>
  <si>
    <t xml:space="preserve">     2025/12/4- 2025/11/30 تقرير التداول الأسبوعي </t>
  </si>
  <si>
    <t>Weekly Trading Report 30/11/2025 - 4/12/2025</t>
  </si>
  <si>
    <t xml:space="preserve">     2025/12/4 - 2025/11/30 ISX-OTC تقرير التداول الأسبوعي /المنصة     </t>
  </si>
  <si>
    <t xml:space="preserve">Over The Counter Platform (OTC) Weekly Trading Report 30/11/2025 - 4/12/2025 </t>
  </si>
  <si>
    <t>التقرير الاسبوعي لتداول الاسهم المشتراة لغير العراقيين في السوق العراق للاوراق المالية 2025/11/30 - 2025/12/4</t>
  </si>
  <si>
    <t>Non-Iraqi Weekly Trading Report (Buy)30/11/2025 - 4/12/2025</t>
  </si>
  <si>
    <t>التقرير الاسبوعي لتداول الاسهم المباعة من غير العراقيين في السوق العراق للاوراق المالية 2025/11/30 - 2025/12/4</t>
  </si>
  <si>
    <t>Non-Iraqi Weekly Trading Report (Sell)  30/11/2025 - 4/12/2025</t>
  </si>
  <si>
    <t xml:space="preserve"> أسعار الاغلاق لاسهم الشركات المساهمة المدرجة للفترة 2025/11/30 - 2025/12/4</t>
  </si>
  <si>
    <t>Closing prices for the  listed companies from 30/11/2025 - 4/12/2025</t>
  </si>
  <si>
    <t>2025/12/4 - 2025/11/30 تقرير التداول الأسبوعي /المنصة الثالثة</t>
  </si>
  <si>
    <t xml:space="preserve">Undisclosed Platform Weekly Trading Report 30/11/2025 - 4/12/2025            </t>
  </si>
  <si>
    <t>2025/12/4- 2025/11/30 تقرير التداول الأسبوعي / المنصة الثانية</t>
  </si>
  <si>
    <t xml:space="preserve">Second Platform Weekly Trading Report 30/11/2025 - 4/12/2025 </t>
  </si>
  <si>
    <t xml:space="preserve">      2025/12/4 - 2025/11/30 تقرير التداول الأسبوعي / المنصة النظامية</t>
  </si>
  <si>
    <t xml:space="preserve">   Weekly Trading Report / Regular 30/11/2025 - 4/12/2025 </t>
  </si>
  <si>
    <t>الوطنية لصناعات الاثاث المنزلي</t>
  </si>
  <si>
    <t xml:space="preserve">مصرف الاقتصاد للاستثمار </t>
  </si>
  <si>
    <t xml:space="preserve">البادية للنقل العام </t>
  </si>
  <si>
    <t xml:space="preserve">فندق بابل </t>
  </si>
  <si>
    <t>كركوك لانتاج المواد الانشائية</t>
  </si>
  <si>
    <t>IKFP</t>
  </si>
  <si>
    <t>Bank Of Baghdad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</si>
  <si>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</si>
  <si>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</si>
  <si>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</si>
  <si>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</si>
  <si>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</si>
  <si>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</si>
  <si>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</si>
  <si>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</si>
  <si>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</si>
  <si>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</si>
  <si>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</si>
  <si>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</si>
  <si>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</si>
  <si>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</si>
  <si>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</si>
  <si>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المصرف التجاري العراقي</t>
  </si>
  <si>
    <t xml:space="preserve">قطاع الصناعة </t>
  </si>
  <si>
    <t>الفلوجة لانتاج المواد الانشائية</t>
  </si>
  <si>
    <t>Metallic Industries and Bicycles Industries</t>
  </si>
  <si>
    <t xml:space="preserve">مجموع قطاع الصناعة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</si>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</sst>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0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4" fillId="0" borderId="0"/>
    <xf numFmtId="43" fontId="84" fillId="0" borderId="0" applyFont="0" applyFill="0" applyBorder="0" applyAlignment="0" applyProtection="0"/>
  </cellStyleXfs>
  <cellXfs count="173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5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6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8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9" fillId="0" borderId="46" xfId="0" applyFont="1" applyBorder="1" applyAlignment="1">
      <alignment vertical="center"/>
    </xf>
    <xf numFmtId="0" fontId="69" fillId="0" borderId="0" xfId="0" applyFont="1" applyAlignment="1">
      <alignment vertical="center"/>
    </xf>
    <xf numFmtId="165" fontId="82" fillId="58" borderId="19" xfId="160" applyNumberFormat="1" applyFont="1" applyFill="1" applyBorder="1" applyAlignment="1">
      <alignment horizontal="center" vertical="center"/>
    </xf>
    <xf numFmtId="0" fontId="89" fillId="56" borderId="47" xfId="0" applyFont="1" applyFill="1" applyBorder="1" applyAlignment="1">
      <alignment horizontal="center" vertical="center"/>
    </xf>
    <xf numFmtId="0" fontId="89" fillId="56" borderId="47" xfId="0" applyFont="1" applyFill="1" applyBorder="1" applyAlignment="1">
      <alignment horizontal="center" vertical="center" wrapText="1"/>
    </xf>
    <xf numFmtId="0" fontId="89" fillId="59" borderId="48" xfId="0" applyFont="1" applyFill="1" applyBorder="1" applyAlignment="1">
      <alignment horizontal="center" vertical="center" wrapText="1"/>
    </xf>
    <xf numFmtId="0" fontId="89" fillId="60" borderId="48" xfId="0" applyFont="1" applyFill="1" applyBorder="1" applyAlignment="1">
      <alignment horizontal="left" vertical="center"/>
    </xf>
    <xf numFmtId="0" fontId="89" fillId="0" borderId="47" xfId="176" applyFont="1" applyBorder="1" applyAlignment="1">
      <alignment horizontal="right" vertical="center"/>
    </xf>
    <xf numFmtId="0" fontId="89" fillId="0" borderId="47" xfId="176" applyFont="1" applyBorder="1" applyAlignment="1">
      <alignment horizontal="left" vertical="center"/>
    </xf>
    <xf numFmtId="3" fontId="89" fillId="0" borderId="52" xfId="176" applyNumberFormat="1" applyFont="1" applyBorder="1" applyAlignment="1">
      <alignment horizontal="center" vertical="center"/>
    </xf>
    <xf numFmtId="0" fontId="89" fillId="0" borderId="48" xfId="200" applyFont="1" applyBorder="1" applyAlignment="1">
      <alignment vertical="center"/>
    </xf>
    <xf numFmtId="3" fontId="89" fillId="59" borderId="52" xfId="176" applyNumberFormat="1" applyFont="1" applyFill="1" applyBorder="1" applyAlignment="1">
      <alignment horizontal="center" vertical="center"/>
    </xf>
    <xf numFmtId="0" fontId="89" fillId="59" borderId="48" xfId="0" applyFont="1" applyFill="1" applyBorder="1" applyAlignment="1">
      <alignment vertical="center"/>
    </xf>
    <xf numFmtId="0" fontId="69" fillId="0" borderId="0" xfId="0" applyFont="1" applyAlignment="1">
      <alignment horizontal="center" vertical="center"/>
    </xf>
    <xf numFmtId="0" fontId="69" fillId="0" borderId="46" xfId="0" applyFont="1" applyBorder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horizontal="right"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7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7" fillId="0" borderId="19" xfId="0" applyNumberFormat="1" applyFont="1" applyBorder="1" applyAlignment="1">
      <alignment horizontal="center"/>
    </xf>
    <xf numFmtId="0" fontId="89" fillId="60" borderId="49" xfId="0" applyFont="1" applyFill="1" applyBorder="1" applyAlignment="1">
      <alignment horizontal="right" vertical="center"/>
    </xf>
    <xf numFmtId="0" fontId="89" fillId="60" borderId="50" xfId="0" applyFont="1" applyFill="1" applyBorder="1" applyAlignment="1">
      <alignment horizontal="right" vertical="center"/>
    </xf>
    <xf numFmtId="0" fontId="89" fillId="60" borderId="51" xfId="0" applyFont="1" applyFill="1" applyBorder="1" applyAlignment="1">
      <alignment horizontal="right" vertical="center"/>
    </xf>
    <xf numFmtId="0" fontId="89" fillId="59" borderId="53" xfId="176" applyFont="1" applyFill="1" applyBorder="1" applyAlignment="1">
      <alignment horizontal="center" vertical="center"/>
    </xf>
    <xf numFmtId="0" fontId="89" fillId="59" borderId="54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5" xfId="0" applyFont="1" applyBorder="1" applyAlignment="1">
      <alignment horizontal="center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2" fillId="0" borderId="35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2" fillId="0" borderId="23" xfId="0" applyFont="1" applyBorder="1" applyAlignment="1">
      <alignment horizontal="center"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2235205</xdr:colOff>
      <xdr:row>0</xdr:row>
      <xdr:rowOff>0</xdr:rowOff>
    </xdr:from>
    <xdr:to>
      <xdr:col>14</xdr:col>
      <xdr:colOff>2993876</xdr:colOff>
      <xdr:row>1</xdr:row>
      <xdr:rowOff>329046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5511" y="0"/>
          <a:ext cx="758671" cy="649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34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2156114</xdr:colOff>
      <xdr:row>66</xdr:row>
      <xdr:rowOff>34925</xdr:rowOff>
    </xdr:from>
    <xdr:ext cx="836323" cy="70470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16071561"/>
          <a:ext cx="836323" cy="704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2828950</xdr:colOff>
      <xdr:row>18</xdr:row>
      <xdr:rowOff>5054</xdr:rowOff>
    </xdr:from>
    <xdr:to>
      <xdr:col>6</xdr:col>
      <xdr:colOff>3320243</xdr:colOff>
      <xdr:row>19</xdr:row>
      <xdr:rowOff>253931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13103" y="3661189"/>
          <a:ext cx="491293" cy="5126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2329295</xdr:colOff>
      <xdr:row>64</xdr:row>
      <xdr:rowOff>64078</xdr:rowOff>
    </xdr:from>
    <xdr:to>
      <xdr:col>8</xdr:col>
      <xdr:colOff>2710295</xdr:colOff>
      <xdr:row>65</xdr:row>
      <xdr:rowOff>223950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0600046" y="14741237"/>
          <a:ext cx="381000" cy="410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2207964</xdr:colOff>
      <xdr:row>0</xdr:row>
      <xdr:rowOff>60614</xdr:rowOff>
    </xdr:from>
    <xdr:ext cx="542164" cy="450272"/>
    <xdr:pic>
      <xdr:nvPicPr>
        <xdr:cNvPr id="10" name="Picture 4">
          <a:extLst>
            <a:ext uri="{FF2B5EF4-FFF2-40B4-BE49-F238E27FC236}">
              <a16:creationId xmlns:a16="http://schemas.microsoft.com/office/drawing/2014/main" id="{9C4901DE-AE99-46F8-A902-446378E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875895" y="60614"/>
          <a:ext cx="542164" cy="450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34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0"/>
  <sheetViews>
    <sheetView rightToLeft="1" tabSelected="1" topLeftCell="A73" zoomScale="110" zoomScaleNormal="110" workbookViewId="0">
      <selection activeCell="K94" sqref="K94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109" t="s">
        <v>4</v>
      </c>
      <c r="C1" s="110"/>
      <c r="D1" s="110"/>
      <c r="E1" s="122" t="s">
        <v>415</v>
      </c>
      <c r="F1" s="122"/>
      <c r="G1" s="122"/>
      <c r="H1" s="122"/>
      <c r="I1" s="122"/>
      <c r="J1" s="122"/>
      <c r="K1" s="122"/>
      <c r="L1" s="122"/>
      <c r="M1" s="122"/>
      <c r="N1" s="122"/>
      <c r="O1" s="18"/>
    </row>
    <row r="2" spans="2:15" ht="26.25" customHeight="1">
      <c r="B2" s="123" t="s">
        <v>5</v>
      </c>
      <c r="C2" s="124"/>
      <c r="D2" s="124"/>
      <c r="E2" s="124"/>
      <c r="F2" s="122" t="s">
        <v>416</v>
      </c>
      <c r="G2" s="122"/>
      <c r="H2" s="122"/>
      <c r="I2" s="122"/>
      <c r="J2" s="122"/>
      <c r="K2" s="122"/>
      <c r="L2" s="122"/>
      <c r="M2" s="122"/>
      <c r="N2" s="122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1" t="s">
        <v>12</v>
      </c>
      <c r="C4" s="129" t="s">
        <v>3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</row>
    <row r="5" spans="2:15" ht="18.95" customHeight="1">
      <c r="B5" s="37" t="s">
        <v>375</v>
      </c>
      <c r="C5" s="55" t="s">
        <v>170</v>
      </c>
      <c r="D5" s="52">
        <v>0.68</v>
      </c>
      <c r="E5" s="52">
        <v>0.68</v>
      </c>
      <c r="F5" s="52">
        <v>0.66</v>
      </c>
      <c r="G5" s="41">
        <v>0.67</v>
      </c>
      <c r="H5" s="52">
        <v>0.66</v>
      </c>
      <c r="I5" s="52">
        <v>0.68</v>
      </c>
      <c r="J5" s="42">
        <v>-2.9411764705882359</v>
      </c>
      <c r="K5" s="43">
        <v>78</v>
      </c>
      <c r="L5" s="43">
        <v>60945951</v>
      </c>
      <c r="M5" s="43">
        <v>40779252.030000001</v>
      </c>
      <c r="N5" s="44">
        <v>5</v>
      </c>
      <c r="O5" s="45" t="s">
        <v>171</v>
      </c>
    </row>
    <row r="6" spans="2:15" ht="18.95" customHeight="1">
      <c r="B6" s="37" t="s">
        <v>403</v>
      </c>
      <c r="C6" s="55" t="s">
        <v>36</v>
      </c>
      <c r="D6" s="52">
        <v>3.47</v>
      </c>
      <c r="E6" s="52">
        <v>3.5</v>
      </c>
      <c r="F6" s="52">
        <v>3.36</v>
      </c>
      <c r="G6" s="41">
        <v>3.42</v>
      </c>
      <c r="H6" s="52">
        <v>3.46</v>
      </c>
      <c r="I6" s="52">
        <v>3.47</v>
      </c>
      <c r="J6" s="42">
        <v>-0.28818443804035088</v>
      </c>
      <c r="K6" s="43">
        <v>370</v>
      </c>
      <c r="L6" s="43">
        <v>96016078</v>
      </c>
      <c r="M6" s="43">
        <v>328790862.60000002</v>
      </c>
      <c r="N6" s="44">
        <v>5</v>
      </c>
      <c r="O6" s="45" t="s">
        <v>48</v>
      </c>
    </row>
    <row r="7" spans="2:15" ht="18.95" customHeight="1">
      <c r="B7" s="37" t="s">
        <v>98</v>
      </c>
      <c r="C7" s="55" t="s">
        <v>99</v>
      </c>
      <c r="D7" s="52">
        <v>0.98</v>
      </c>
      <c r="E7" s="52">
        <v>1.04</v>
      </c>
      <c r="F7" s="52">
        <v>0.98</v>
      </c>
      <c r="G7" s="41">
        <v>1</v>
      </c>
      <c r="H7" s="52">
        <v>1</v>
      </c>
      <c r="I7" s="52">
        <v>0.98</v>
      </c>
      <c r="J7" s="42">
        <v>2.0408163265306145</v>
      </c>
      <c r="K7" s="43">
        <v>66</v>
      </c>
      <c r="L7" s="43">
        <v>23841672</v>
      </c>
      <c r="M7" s="43">
        <v>23777838.32</v>
      </c>
      <c r="N7" s="44">
        <v>3</v>
      </c>
      <c r="O7" s="45" t="s">
        <v>100</v>
      </c>
    </row>
    <row r="8" spans="2:15" ht="18.95" customHeight="1">
      <c r="B8" s="37" t="s">
        <v>387</v>
      </c>
      <c r="C8" s="55" t="s">
        <v>45</v>
      </c>
      <c r="D8" s="52">
        <v>7.0000000000000007E-2</v>
      </c>
      <c r="E8" s="52">
        <v>7.0000000000000007E-2</v>
      </c>
      <c r="F8" s="52">
        <v>0.06</v>
      </c>
      <c r="G8" s="41">
        <v>0.06</v>
      </c>
      <c r="H8" s="52">
        <v>0.06</v>
      </c>
      <c r="I8" s="52">
        <v>7.0000000000000007E-2</v>
      </c>
      <c r="J8" s="42">
        <v>-14.285714285714302</v>
      </c>
      <c r="K8" s="43">
        <v>19</v>
      </c>
      <c r="L8" s="43">
        <v>58991425</v>
      </c>
      <c r="M8" s="43">
        <v>3539535.5</v>
      </c>
      <c r="N8" s="44">
        <v>5</v>
      </c>
      <c r="O8" s="45" t="s">
        <v>66</v>
      </c>
    </row>
    <row r="9" spans="2:15" ht="18.95" customHeight="1">
      <c r="B9" s="37" t="s">
        <v>24</v>
      </c>
      <c r="C9" s="55" t="s">
        <v>25</v>
      </c>
      <c r="D9" s="52">
        <v>0.21</v>
      </c>
      <c r="E9" s="52">
        <v>0.23</v>
      </c>
      <c r="F9" s="52">
        <v>0.21</v>
      </c>
      <c r="G9" s="41">
        <v>0.22</v>
      </c>
      <c r="H9" s="52">
        <v>0.21</v>
      </c>
      <c r="I9" s="52">
        <v>0.21</v>
      </c>
      <c r="J9" s="42">
        <v>0</v>
      </c>
      <c r="K9" s="43">
        <v>58</v>
      </c>
      <c r="L9" s="43">
        <v>110180306</v>
      </c>
      <c r="M9" s="43">
        <v>23999952.230000004</v>
      </c>
      <c r="N9" s="44">
        <v>5</v>
      </c>
      <c r="O9" s="45" t="s">
        <v>26</v>
      </c>
    </row>
    <row r="10" spans="2:15" ht="18.95" customHeight="1">
      <c r="B10" s="37" t="s">
        <v>50</v>
      </c>
      <c r="C10" s="55" t="s">
        <v>51</v>
      </c>
      <c r="D10" s="52">
        <v>4.68</v>
      </c>
      <c r="E10" s="52">
        <v>4.7</v>
      </c>
      <c r="F10" s="52">
        <v>4.5999999999999996</v>
      </c>
      <c r="G10" s="41">
        <v>4.68</v>
      </c>
      <c r="H10" s="52">
        <v>4.6399999999999997</v>
      </c>
      <c r="I10" s="52">
        <v>4.68</v>
      </c>
      <c r="J10" s="42">
        <v>-0.85470085470085166</v>
      </c>
      <c r="K10" s="43">
        <v>218</v>
      </c>
      <c r="L10" s="43">
        <v>61269122</v>
      </c>
      <c r="M10" s="43">
        <v>286785518.67999995</v>
      </c>
      <c r="N10" s="44">
        <v>5</v>
      </c>
      <c r="O10" s="45" t="s">
        <v>52</v>
      </c>
    </row>
    <row r="11" spans="2:15" ht="18.95" customHeight="1">
      <c r="B11" s="37" t="s">
        <v>432</v>
      </c>
      <c r="C11" s="55" t="s">
        <v>74</v>
      </c>
      <c r="D11" s="52">
        <v>0.24</v>
      </c>
      <c r="E11" s="52">
        <v>0.25</v>
      </c>
      <c r="F11" s="52">
        <v>0.23</v>
      </c>
      <c r="G11" s="41">
        <v>0.23</v>
      </c>
      <c r="H11" s="52">
        <v>0.23</v>
      </c>
      <c r="I11" s="52">
        <v>0.24</v>
      </c>
      <c r="J11" s="42">
        <v>-4.1666666666666625</v>
      </c>
      <c r="K11" s="43">
        <v>54</v>
      </c>
      <c r="L11" s="43">
        <v>58819836</v>
      </c>
      <c r="M11" s="43">
        <v>13779170.27</v>
      </c>
      <c r="N11" s="44">
        <v>4</v>
      </c>
      <c r="O11" s="45" t="s">
        <v>75</v>
      </c>
    </row>
    <row r="12" spans="2:15" ht="18.95" customHeight="1">
      <c r="B12" s="37" t="s">
        <v>53</v>
      </c>
      <c r="C12" s="55" t="s">
        <v>42</v>
      </c>
      <c r="D12" s="52">
        <v>0.28999999999999998</v>
      </c>
      <c r="E12" s="52">
        <v>0.28999999999999998</v>
      </c>
      <c r="F12" s="52">
        <v>0.28000000000000003</v>
      </c>
      <c r="G12" s="41">
        <v>0.28999999999999998</v>
      </c>
      <c r="H12" s="52">
        <v>0.28000000000000003</v>
      </c>
      <c r="I12" s="52">
        <v>0.28999999999999998</v>
      </c>
      <c r="J12" s="42">
        <v>-3.4482758620689502</v>
      </c>
      <c r="K12" s="43">
        <v>51</v>
      </c>
      <c r="L12" s="43">
        <v>240637901</v>
      </c>
      <c r="M12" s="43">
        <v>68492225.24000001</v>
      </c>
      <c r="N12" s="44">
        <v>5</v>
      </c>
      <c r="O12" s="45" t="s">
        <v>43</v>
      </c>
    </row>
    <row r="13" spans="2:15" ht="18.95" customHeight="1">
      <c r="B13" s="37" t="s">
        <v>406</v>
      </c>
      <c r="C13" s="55" t="s">
        <v>39</v>
      </c>
      <c r="D13" s="52">
        <v>0.15</v>
      </c>
      <c r="E13" s="52">
        <v>0.15</v>
      </c>
      <c r="F13" s="52">
        <v>0.15</v>
      </c>
      <c r="G13" s="41">
        <v>0.15</v>
      </c>
      <c r="H13" s="52">
        <v>0.15</v>
      </c>
      <c r="I13" s="52">
        <v>0.14000000000000001</v>
      </c>
      <c r="J13" s="42">
        <v>7.1428571428571397</v>
      </c>
      <c r="K13" s="43">
        <v>2</v>
      </c>
      <c r="L13" s="43">
        <v>1065035</v>
      </c>
      <c r="M13" s="43">
        <v>159755.25</v>
      </c>
      <c r="N13" s="44">
        <v>1</v>
      </c>
      <c r="O13" s="45" t="s">
        <v>40</v>
      </c>
    </row>
    <row r="14" spans="2:15" ht="18.95" customHeight="1">
      <c r="B14" s="37" t="s">
        <v>396</v>
      </c>
      <c r="C14" s="55" t="s">
        <v>221</v>
      </c>
      <c r="D14" s="52">
        <v>0.2</v>
      </c>
      <c r="E14" s="52">
        <v>0.2</v>
      </c>
      <c r="F14" s="52">
        <v>0.2</v>
      </c>
      <c r="G14" s="41">
        <v>0.2</v>
      </c>
      <c r="H14" s="52">
        <v>0.2</v>
      </c>
      <c r="I14" s="52">
        <v>0.2</v>
      </c>
      <c r="J14" s="42">
        <v>0</v>
      </c>
      <c r="K14" s="43">
        <v>1</v>
      </c>
      <c r="L14" s="43">
        <v>4000</v>
      </c>
      <c r="M14" s="43">
        <v>800</v>
      </c>
      <c r="N14" s="44">
        <v>1</v>
      </c>
      <c r="O14" s="45" t="s">
        <v>224</v>
      </c>
    </row>
    <row r="15" spans="2:15" ht="18.95" customHeight="1">
      <c r="B15" s="37" t="s">
        <v>240</v>
      </c>
      <c r="C15" s="55" t="s">
        <v>160</v>
      </c>
      <c r="D15" s="52">
        <v>1.1000000000000001</v>
      </c>
      <c r="E15" s="52">
        <v>1.1000000000000001</v>
      </c>
      <c r="F15" s="52">
        <v>1.1000000000000001</v>
      </c>
      <c r="G15" s="41">
        <v>1.1000000000000001</v>
      </c>
      <c r="H15" s="52">
        <v>1.1000000000000001</v>
      </c>
      <c r="I15" s="52">
        <v>1.1000000000000001</v>
      </c>
      <c r="J15" s="42">
        <v>0</v>
      </c>
      <c r="K15" s="43">
        <v>3</v>
      </c>
      <c r="L15" s="43">
        <v>267235</v>
      </c>
      <c r="M15" s="43">
        <v>293958.5</v>
      </c>
      <c r="N15" s="44">
        <v>2</v>
      </c>
      <c r="O15" s="45" t="s">
        <v>161</v>
      </c>
    </row>
    <row r="16" spans="2:15" ht="18.95" customHeight="1">
      <c r="B16" s="37" t="s">
        <v>388</v>
      </c>
      <c r="C16" s="55" t="s">
        <v>123</v>
      </c>
      <c r="D16" s="52">
        <v>0.25</v>
      </c>
      <c r="E16" s="52">
        <v>0.27</v>
      </c>
      <c r="F16" s="52">
        <v>0.25</v>
      </c>
      <c r="G16" s="41">
        <v>0.26</v>
      </c>
      <c r="H16" s="52">
        <v>0.26</v>
      </c>
      <c r="I16" s="52">
        <v>0.26</v>
      </c>
      <c r="J16" s="42">
        <v>0</v>
      </c>
      <c r="K16" s="43">
        <v>48</v>
      </c>
      <c r="L16" s="43">
        <v>93206340</v>
      </c>
      <c r="M16" s="43">
        <v>23859345</v>
      </c>
      <c r="N16" s="44">
        <v>5</v>
      </c>
      <c r="O16" s="45" t="s">
        <v>128</v>
      </c>
    </row>
    <row r="17" spans="2:15" ht="18.95" customHeight="1">
      <c r="B17" s="37" t="s">
        <v>38</v>
      </c>
      <c r="C17" s="55" t="s">
        <v>37</v>
      </c>
      <c r="D17" s="52">
        <v>2</v>
      </c>
      <c r="E17" s="52">
        <v>2</v>
      </c>
      <c r="F17" s="52">
        <v>1.95</v>
      </c>
      <c r="G17" s="41">
        <v>1.97</v>
      </c>
      <c r="H17" s="52">
        <v>1.95</v>
      </c>
      <c r="I17" s="52">
        <v>1.99</v>
      </c>
      <c r="J17" s="42">
        <v>-2.010050251256279</v>
      </c>
      <c r="K17" s="43">
        <v>380</v>
      </c>
      <c r="L17" s="43">
        <v>232363066</v>
      </c>
      <c r="M17" s="43">
        <v>457159145.30000001</v>
      </c>
      <c r="N17" s="44">
        <v>5</v>
      </c>
      <c r="O17" s="45" t="s">
        <v>55</v>
      </c>
    </row>
    <row r="18" spans="2:15" ht="18.95" customHeight="1">
      <c r="B18" s="37" t="s">
        <v>243</v>
      </c>
      <c r="C18" s="55" t="s">
        <v>244</v>
      </c>
      <c r="D18" s="52">
        <v>0.26</v>
      </c>
      <c r="E18" s="52">
        <v>0.3</v>
      </c>
      <c r="F18" s="52">
        <v>0.26</v>
      </c>
      <c r="G18" s="41">
        <v>0.28000000000000003</v>
      </c>
      <c r="H18" s="52">
        <v>0.28000000000000003</v>
      </c>
      <c r="I18" s="52">
        <v>0.3</v>
      </c>
      <c r="J18" s="42">
        <v>-6.6666666666666536</v>
      </c>
      <c r="K18" s="43">
        <v>6</v>
      </c>
      <c r="L18" s="43">
        <v>84831</v>
      </c>
      <c r="M18" s="43">
        <v>23749.3</v>
      </c>
      <c r="N18" s="44">
        <v>3</v>
      </c>
      <c r="O18" s="45" t="s">
        <v>245</v>
      </c>
    </row>
    <row r="19" spans="2:15" ht="18.95" customHeight="1">
      <c r="B19" s="37" t="s">
        <v>407</v>
      </c>
      <c r="C19" s="55" t="s">
        <v>279</v>
      </c>
      <c r="D19" s="52">
        <v>0.78</v>
      </c>
      <c r="E19" s="52">
        <v>0.78</v>
      </c>
      <c r="F19" s="52">
        <v>0.78</v>
      </c>
      <c r="G19" s="41">
        <v>0.78</v>
      </c>
      <c r="H19" s="52">
        <v>0.78</v>
      </c>
      <c r="I19" s="52">
        <v>0.78</v>
      </c>
      <c r="J19" s="42">
        <v>0</v>
      </c>
      <c r="K19" s="43">
        <v>3</v>
      </c>
      <c r="L19" s="43">
        <v>32000</v>
      </c>
      <c r="M19" s="43">
        <v>24960</v>
      </c>
      <c r="N19" s="44">
        <v>1</v>
      </c>
      <c r="O19" s="45" t="s">
        <v>280</v>
      </c>
    </row>
    <row r="20" spans="2:15" ht="18.95" customHeight="1">
      <c r="B20" s="37" t="s">
        <v>249</v>
      </c>
      <c r="C20" s="55" t="s">
        <v>106</v>
      </c>
      <c r="D20" s="52">
        <v>0.65</v>
      </c>
      <c r="E20" s="52">
        <v>0.65</v>
      </c>
      <c r="F20" s="52">
        <v>0.63</v>
      </c>
      <c r="G20" s="41">
        <v>0.63</v>
      </c>
      <c r="H20" s="52">
        <v>0.63</v>
      </c>
      <c r="I20" s="52">
        <v>0.65</v>
      </c>
      <c r="J20" s="42">
        <v>-3.0769230769230771</v>
      </c>
      <c r="K20" s="43">
        <v>27</v>
      </c>
      <c r="L20" s="43">
        <v>10193620</v>
      </c>
      <c r="M20" s="43">
        <v>6503167.4099999992</v>
      </c>
      <c r="N20" s="44">
        <v>5</v>
      </c>
      <c r="O20" s="45" t="s">
        <v>107</v>
      </c>
    </row>
    <row r="21" spans="2:15" ht="18.95" customHeight="1">
      <c r="B21" s="37" t="s">
        <v>404</v>
      </c>
      <c r="C21" s="55" t="s">
        <v>263</v>
      </c>
      <c r="D21" s="52">
        <v>0.13</v>
      </c>
      <c r="E21" s="52">
        <v>0.13</v>
      </c>
      <c r="F21" s="52">
        <v>0.11</v>
      </c>
      <c r="G21" s="41">
        <v>0.11</v>
      </c>
      <c r="H21" s="52">
        <v>0.11</v>
      </c>
      <c r="I21" s="52">
        <v>0.14000000000000001</v>
      </c>
      <c r="J21" s="42">
        <v>-21.428571428571431</v>
      </c>
      <c r="K21" s="43">
        <v>2</v>
      </c>
      <c r="L21" s="43">
        <v>3500000</v>
      </c>
      <c r="M21" s="43">
        <v>415000</v>
      </c>
      <c r="N21" s="44">
        <v>2</v>
      </c>
      <c r="O21" s="45" t="s">
        <v>264</v>
      </c>
    </row>
    <row r="22" spans="2:15" ht="18.95" customHeight="1">
      <c r="B22" s="37" t="s">
        <v>397</v>
      </c>
      <c r="C22" s="55" t="s">
        <v>295</v>
      </c>
      <c r="D22" s="52">
        <v>0.17</v>
      </c>
      <c r="E22" s="52">
        <v>0.17</v>
      </c>
      <c r="F22" s="52">
        <v>0.17</v>
      </c>
      <c r="G22" s="41">
        <v>0.17</v>
      </c>
      <c r="H22" s="52">
        <v>0.17</v>
      </c>
      <c r="I22" s="52">
        <v>0.21</v>
      </c>
      <c r="J22" s="42">
        <v>-19.047619047619037</v>
      </c>
      <c r="K22" s="43">
        <v>1</v>
      </c>
      <c r="L22" s="43">
        <v>2000000</v>
      </c>
      <c r="M22" s="43">
        <v>340000</v>
      </c>
      <c r="N22" s="44">
        <v>1</v>
      </c>
      <c r="O22" s="45" t="s">
        <v>296</v>
      </c>
    </row>
    <row r="23" spans="2:15" ht="18.95" customHeight="1">
      <c r="B23" s="37" t="s">
        <v>229</v>
      </c>
      <c r="C23" s="55" t="s">
        <v>230</v>
      </c>
      <c r="D23" s="52">
        <v>0.11</v>
      </c>
      <c r="E23" s="52">
        <v>0.11</v>
      </c>
      <c r="F23" s="52">
        <v>0.11</v>
      </c>
      <c r="G23" s="41">
        <v>0.1</v>
      </c>
      <c r="H23" s="52">
        <v>0.11</v>
      </c>
      <c r="I23" s="52">
        <v>0.1</v>
      </c>
      <c r="J23" s="42">
        <v>9.9999999999999858</v>
      </c>
      <c r="K23" s="43">
        <v>25</v>
      </c>
      <c r="L23" s="43">
        <v>117398758</v>
      </c>
      <c r="M23" s="43">
        <v>11913863.380000001</v>
      </c>
      <c r="N23" s="44">
        <v>5</v>
      </c>
      <c r="O23" s="45" t="s">
        <v>231</v>
      </c>
    </row>
    <row r="24" spans="2:15" ht="18.95" customHeight="1">
      <c r="B24" s="37" t="s">
        <v>413</v>
      </c>
      <c r="C24" s="55" t="s">
        <v>148</v>
      </c>
      <c r="D24" s="52">
        <v>0.05</v>
      </c>
      <c r="E24" s="52">
        <v>0.05</v>
      </c>
      <c r="F24" s="52">
        <v>0.05</v>
      </c>
      <c r="G24" s="41">
        <v>0.05</v>
      </c>
      <c r="H24" s="52">
        <v>0.05</v>
      </c>
      <c r="I24" s="52">
        <v>0.05</v>
      </c>
      <c r="J24" s="42">
        <v>0</v>
      </c>
      <c r="K24" s="43">
        <v>5</v>
      </c>
      <c r="L24" s="43">
        <v>30004624</v>
      </c>
      <c r="M24" s="43">
        <v>1500231.2</v>
      </c>
      <c r="N24" s="44">
        <v>3</v>
      </c>
      <c r="O24" s="45" t="s">
        <v>242</v>
      </c>
    </row>
    <row r="25" spans="2:15" ht="18.95" customHeight="1">
      <c r="B25" s="125" t="s">
        <v>377</v>
      </c>
      <c r="C25" s="127"/>
      <c r="D25" s="125"/>
      <c r="E25" s="126"/>
      <c r="F25" s="126"/>
      <c r="G25" s="126"/>
      <c r="H25" s="126"/>
      <c r="I25" s="126"/>
      <c r="J25" s="127"/>
      <c r="K25" s="48">
        <f>SUM(K5:K24)</f>
        <v>1417</v>
      </c>
      <c r="L25" s="49">
        <f>SUM(L5:L24)</f>
        <v>1200821800</v>
      </c>
      <c r="M25" s="49">
        <f>SUM(M5:M24)</f>
        <v>1292138330.21</v>
      </c>
      <c r="N25" s="49">
        <v>5</v>
      </c>
      <c r="O25" s="47" t="s">
        <v>14</v>
      </c>
    </row>
    <row r="26" spans="2:15" ht="18.95" customHeight="1">
      <c r="B26" s="51" t="s">
        <v>27</v>
      </c>
      <c r="C26" s="129"/>
      <c r="D26" s="129" t="s">
        <v>95</v>
      </c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</row>
    <row r="27" spans="2:15" ht="18.95" customHeight="1">
      <c r="B27" s="37" t="s">
        <v>385</v>
      </c>
      <c r="C27" s="55" t="s">
        <v>32</v>
      </c>
      <c r="D27" s="52">
        <v>12.9</v>
      </c>
      <c r="E27" s="52">
        <v>13.13</v>
      </c>
      <c r="F27" s="52">
        <v>12.9</v>
      </c>
      <c r="G27" s="41">
        <v>13.05</v>
      </c>
      <c r="H27" s="52">
        <v>13.13</v>
      </c>
      <c r="I27" s="52">
        <v>12.9</v>
      </c>
      <c r="J27" s="42">
        <v>1.7829457364341161</v>
      </c>
      <c r="K27" s="43">
        <v>248</v>
      </c>
      <c r="L27" s="43">
        <v>18977892</v>
      </c>
      <c r="M27" s="43">
        <v>247618001.13999999</v>
      </c>
      <c r="N27" s="44">
        <v>5</v>
      </c>
      <c r="O27" s="45" t="s">
        <v>33</v>
      </c>
    </row>
    <row r="28" spans="2:15" ht="18.95" customHeight="1">
      <c r="B28" s="37" t="s">
        <v>112</v>
      </c>
      <c r="C28" s="55" t="s">
        <v>113</v>
      </c>
      <c r="D28" s="52">
        <v>3.1</v>
      </c>
      <c r="E28" s="52">
        <v>4.4000000000000004</v>
      </c>
      <c r="F28" s="52">
        <v>3.1</v>
      </c>
      <c r="G28" s="41">
        <v>3.85</v>
      </c>
      <c r="H28" s="52">
        <v>3.75</v>
      </c>
      <c r="I28" s="52">
        <v>3.1</v>
      </c>
      <c r="J28" s="42">
        <v>20.967741935483875</v>
      </c>
      <c r="K28" s="43">
        <v>125</v>
      </c>
      <c r="L28" s="43">
        <v>5904139</v>
      </c>
      <c r="M28" s="43">
        <v>22727462.379999999</v>
      </c>
      <c r="N28" s="44">
        <v>4</v>
      </c>
      <c r="O28" s="45" t="s">
        <v>301</v>
      </c>
    </row>
    <row r="29" spans="2:15" ht="18.95" customHeight="1">
      <c r="B29" s="128" t="s">
        <v>93</v>
      </c>
      <c r="C29" s="128"/>
      <c r="D29" s="128"/>
      <c r="E29" s="128"/>
      <c r="F29" s="128"/>
      <c r="G29" s="128"/>
      <c r="H29" s="128"/>
      <c r="I29" s="128"/>
      <c r="J29" s="128"/>
      <c r="K29" s="48">
        <f>SUM(K27:K28)</f>
        <v>373</v>
      </c>
      <c r="L29" s="49">
        <f>SUM(L27:L28)</f>
        <v>24882031</v>
      </c>
      <c r="M29" s="49">
        <f>SUM(M27:M28)</f>
        <v>270345463.51999998</v>
      </c>
      <c r="N29" s="49">
        <v>5</v>
      </c>
      <c r="O29" s="47" t="s">
        <v>14</v>
      </c>
    </row>
    <row r="30" spans="2:15" ht="18.95" customHeight="1">
      <c r="B30" s="51" t="s">
        <v>114</v>
      </c>
      <c r="C30" s="129"/>
      <c r="D30" s="129" t="s">
        <v>116</v>
      </c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</row>
    <row r="31" spans="2:15" ht="18.95" customHeight="1">
      <c r="B31" s="37" t="s">
        <v>382</v>
      </c>
      <c r="C31" s="55" t="s">
        <v>163</v>
      </c>
      <c r="D31" s="52">
        <v>0.88</v>
      </c>
      <c r="E31" s="52">
        <v>0.98</v>
      </c>
      <c r="F31" s="52">
        <v>0.87</v>
      </c>
      <c r="G31" s="41">
        <v>0.92</v>
      </c>
      <c r="H31" s="52">
        <v>0.91</v>
      </c>
      <c r="I31" s="52">
        <v>0.86</v>
      </c>
      <c r="J31" s="42">
        <v>5.8139534883721034</v>
      </c>
      <c r="K31" s="43">
        <v>33</v>
      </c>
      <c r="L31" s="43">
        <v>4426465</v>
      </c>
      <c r="M31" s="43">
        <v>4068215.4699999997</v>
      </c>
      <c r="N31" s="44">
        <v>5</v>
      </c>
      <c r="O31" s="45" t="s">
        <v>164</v>
      </c>
    </row>
    <row r="32" spans="2:15" ht="18.95" customHeight="1">
      <c r="B32" s="37" t="s">
        <v>401</v>
      </c>
      <c r="C32" s="55" t="s">
        <v>207</v>
      </c>
      <c r="D32" s="52">
        <v>0.55000000000000004</v>
      </c>
      <c r="E32" s="52">
        <v>0.55000000000000004</v>
      </c>
      <c r="F32" s="52">
        <v>0.55000000000000004</v>
      </c>
      <c r="G32" s="41">
        <v>0.55000000000000004</v>
      </c>
      <c r="H32" s="52">
        <v>0.55000000000000004</v>
      </c>
      <c r="I32" s="52">
        <v>0.55000000000000004</v>
      </c>
      <c r="J32" s="42">
        <v>0</v>
      </c>
      <c r="K32" s="43">
        <v>19</v>
      </c>
      <c r="L32" s="43">
        <v>761329</v>
      </c>
      <c r="M32" s="43">
        <v>418730.95</v>
      </c>
      <c r="N32" s="44">
        <v>4</v>
      </c>
      <c r="O32" s="45" t="s">
        <v>211</v>
      </c>
    </row>
    <row r="33" spans="2:15" ht="18.95" customHeight="1">
      <c r="B33" s="128" t="s">
        <v>115</v>
      </c>
      <c r="C33" s="128"/>
      <c r="D33" s="128"/>
      <c r="E33" s="128"/>
      <c r="F33" s="128"/>
      <c r="G33" s="128"/>
      <c r="H33" s="128"/>
      <c r="I33" s="128"/>
      <c r="J33" s="128"/>
      <c r="K33" s="48">
        <f>SUM(K31:K32)</f>
        <v>52</v>
      </c>
      <c r="L33" s="49">
        <f>SUM(L31:L32)</f>
        <v>5187794</v>
      </c>
      <c r="M33" s="49">
        <f>SUM(M31:M32)</f>
        <v>4486946.42</v>
      </c>
      <c r="N33" s="49">
        <v>5</v>
      </c>
      <c r="O33" s="47" t="s">
        <v>14</v>
      </c>
    </row>
    <row r="34" spans="2:15" ht="15.95" customHeight="1">
      <c r="J34" s="4"/>
      <c r="K34" s="4"/>
      <c r="L34" s="4"/>
      <c r="M34" s="4"/>
      <c r="N34" s="4"/>
    </row>
    <row r="35" spans="2:15" ht="38.25" customHeight="1">
      <c r="B35" s="109" t="s">
        <v>4</v>
      </c>
      <c r="C35" s="110"/>
      <c r="D35" s="110"/>
      <c r="E35" s="122" t="s">
        <v>415</v>
      </c>
      <c r="F35" s="122"/>
      <c r="G35" s="122"/>
      <c r="H35" s="122"/>
      <c r="I35" s="122"/>
      <c r="J35" s="122"/>
      <c r="K35" s="122"/>
      <c r="L35" s="122"/>
      <c r="M35" s="122"/>
      <c r="N35" s="122"/>
      <c r="O35" s="50"/>
    </row>
    <row r="36" spans="2:15" ht="28.5" customHeight="1">
      <c r="B36" s="123" t="s">
        <v>5</v>
      </c>
      <c r="C36" s="124"/>
      <c r="D36" s="124"/>
      <c r="E36" s="124"/>
      <c r="F36" s="122" t="s">
        <v>416</v>
      </c>
      <c r="G36" s="122"/>
      <c r="H36" s="122"/>
      <c r="I36" s="122"/>
      <c r="J36" s="122"/>
      <c r="K36" s="122"/>
      <c r="L36" s="122"/>
      <c r="M36" s="122"/>
      <c r="N36" s="122"/>
      <c r="O36" s="30"/>
    </row>
    <row r="37" spans="2:15" ht="69.75" customHeight="1">
      <c r="B37" s="31" t="s">
        <v>0</v>
      </c>
      <c r="C37" s="32" t="s">
        <v>6</v>
      </c>
      <c r="D37" s="32" t="s">
        <v>7</v>
      </c>
      <c r="E37" s="32" t="s">
        <v>8</v>
      </c>
      <c r="F37" s="32" t="s">
        <v>9</v>
      </c>
      <c r="G37" s="32" t="s">
        <v>22</v>
      </c>
      <c r="H37" s="32" t="s">
        <v>2</v>
      </c>
      <c r="I37" s="32" t="s">
        <v>23</v>
      </c>
      <c r="J37" s="33" t="s">
        <v>10</v>
      </c>
      <c r="K37" s="34" t="s">
        <v>97</v>
      </c>
      <c r="L37" s="32" t="s">
        <v>64</v>
      </c>
      <c r="M37" s="32" t="s">
        <v>65</v>
      </c>
      <c r="N37" s="32" t="s">
        <v>11</v>
      </c>
      <c r="O37" s="35" t="s">
        <v>1</v>
      </c>
    </row>
    <row r="38" spans="2:15" ht="18.95" customHeight="1">
      <c r="B38" s="51" t="s">
        <v>28</v>
      </c>
      <c r="C38" s="129"/>
      <c r="D38" s="129" t="s">
        <v>31</v>
      </c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</row>
    <row r="39" spans="2:15" ht="18.95" customHeight="1">
      <c r="B39" s="37" t="s">
        <v>395</v>
      </c>
      <c r="C39" s="38" t="s">
        <v>143</v>
      </c>
      <c r="D39" s="39">
        <v>4.4000000000000004</v>
      </c>
      <c r="E39" s="40">
        <v>5.5</v>
      </c>
      <c r="F39" s="40">
        <v>4.4000000000000004</v>
      </c>
      <c r="G39" s="41">
        <v>5.47</v>
      </c>
      <c r="H39" s="41">
        <v>5.5</v>
      </c>
      <c r="I39" s="41">
        <v>4.6500000000000004</v>
      </c>
      <c r="J39" s="42">
        <v>18.279569892473102</v>
      </c>
      <c r="K39" s="43">
        <v>55</v>
      </c>
      <c r="L39" s="43">
        <v>17520000</v>
      </c>
      <c r="M39" s="43">
        <v>95810000</v>
      </c>
      <c r="N39" s="44">
        <v>4</v>
      </c>
      <c r="O39" s="45" t="s">
        <v>144</v>
      </c>
    </row>
    <row r="40" spans="2:15" ht="18.95" customHeight="1">
      <c r="B40" s="37" t="s">
        <v>67</v>
      </c>
      <c r="C40" s="38" t="s">
        <v>68</v>
      </c>
      <c r="D40" s="39">
        <v>3.82</v>
      </c>
      <c r="E40" s="40">
        <v>4</v>
      </c>
      <c r="F40" s="40">
        <v>3.75</v>
      </c>
      <c r="G40" s="41">
        <v>3.84</v>
      </c>
      <c r="H40" s="41">
        <v>3.8</v>
      </c>
      <c r="I40" s="41">
        <v>3.82</v>
      </c>
      <c r="J40" s="42">
        <v>-0.52356020942407877</v>
      </c>
      <c r="K40" s="43">
        <v>148</v>
      </c>
      <c r="L40" s="43">
        <v>22420615</v>
      </c>
      <c r="M40" s="43">
        <v>86175047.25</v>
      </c>
      <c r="N40" s="44">
        <v>5</v>
      </c>
      <c r="O40" s="45" t="s">
        <v>69</v>
      </c>
    </row>
    <row r="41" spans="2:15" ht="18.95" customHeight="1">
      <c r="B41" s="37" t="s">
        <v>414</v>
      </c>
      <c r="C41" s="38" t="s">
        <v>178</v>
      </c>
      <c r="D41" s="39">
        <v>0.91</v>
      </c>
      <c r="E41" s="40">
        <v>0.91</v>
      </c>
      <c r="F41" s="40">
        <v>0.91</v>
      </c>
      <c r="G41" s="41">
        <v>0.91</v>
      </c>
      <c r="H41" s="41">
        <v>0.91</v>
      </c>
      <c r="I41" s="41">
        <v>0.9</v>
      </c>
      <c r="J41" s="42">
        <v>1.1111111111111072</v>
      </c>
      <c r="K41" s="43">
        <v>1</v>
      </c>
      <c r="L41" s="43">
        <v>600000</v>
      </c>
      <c r="M41" s="43">
        <v>546000</v>
      </c>
      <c r="N41" s="44">
        <v>1</v>
      </c>
      <c r="O41" s="45" t="s">
        <v>180</v>
      </c>
    </row>
    <row r="42" spans="2:15" ht="18.95" customHeight="1">
      <c r="B42" s="37" t="s">
        <v>70</v>
      </c>
      <c r="C42" s="38" t="s">
        <v>71</v>
      </c>
      <c r="D42" s="39">
        <v>29.5</v>
      </c>
      <c r="E42" s="40">
        <v>29.5</v>
      </c>
      <c r="F42" s="40">
        <v>26.6</v>
      </c>
      <c r="G42" s="41">
        <v>27.78</v>
      </c>
      <c r="H42" s="41">
        <v>27</v>
      </c>
      <c r="I42" s="41">
        <v>30</v>
      </c>
      <c r="J42" s="42">
        <v>-9.9999999999999982</v>
      </c>
      <c r="K42" s="43">
        <v>166</v>
      </c>
      <c r="L42" s="43">
        <v>3662443</v>
      </c>
      <c r="M42" s="43">
        <v>101736451.67</v>
      </c>
      <c r="N42" s="44">
        <v>5</v>
      </c>
      <c r="O42" s="45" t="s">
        <v>72</v>
      </c>
    </row>
    <row r="43" spans="2:15" ht="18.95" customHeight="1">
      <c r="B43" s="37" t="s">
        <v>391</v>
      </c>
      <c r="C43" s="38" t="s">
        <v>202</v>
      </c>
      <c r="D43" s="39">
        <v>2.34</v>
      </c>
      <c r="E43" s="40">
        <v>2.5499999999999998</v>
      </c>
      <c r="F43" s="40">
        <v>2.2000000000000002</v>
      </c>
      <c r="G43" s="41">
        <v>2.37</v>
      </c>
      <c r="H43" s="41">
        <v>2.36</v>
      </c>
      <c r="I43" s="41">
        <v>2.35</v>
      </c>
      <c r="J43" s="42">
        <v>0.42553191489360653</v>
      </c>
      <c r="K43" s="43">
        <v>157</v>
      </c>
      <c r="L43" s="43">
        <v>27866405</v>
      </c>
      <c r="M43" s="43">
        <v>67981820.24000001</v>
      </c>
      <c r="N43" s="44">
        <v>5</v>
      </c>
      <c r="O43" s="45" t="s">
        <v>203</v>
      </c>
    </row>
    <row r="44" spans="2:15" ht="18.95" customHeight="1">
      <c r="B44" s="37" t="s">
        <v>376</v>
      </c>
      <c r="C44" s="38" t="s">
        <v>179</v>
      </c>
      <c r="D44" s="39">
        <v>2</v>
      </c>
      <c r="E44" s="40">
        <v>2.0299999999999998</v>
      </c>
      <c r="F44" s="40">
        <v>1.9</v>
      </c>
      <c r="G44" s="41">
        <v>1.93</v>
      </c>
      <c r="H44" s="41">
        <v>1.97</v>
      </c>
      <c r="I44" s="41">
        <v>2</v>
      </c>
      <c r="J44" s="42">
        <v>-1.5000000000000013</v>
      </c>
      <c r="K44" s="43">
        <v>23</v>
      </c>
      <c r="L44" s="43">
        <v>992600</v>
      </c>
      <c r="M44" s="43">
        <v>1919066.77</v>
      </c>
      <c r="N44" s="44">
        <v>5</v>
      </c>
      <c r="O44" s="45" t="s">
        <v>181</v>
      </c>
    </row>
    <row r="45" spans="2:15" ht="18.95" customHeight="1">
      <c r="B45" s="37" t="s">
        <v>433</v>
      </c>
      <c r="C45" s="38" t="s">
        <v>215</v>
      </c>
      <c r="D45" s="39">
        <v>1.0900000000000001</v>
      </c>
      <c r="E45" s="40">
        <v>1.1100000000000001</v>
      </c>
      <c r="F45" s="40">
        <v>0.99</v>
      </c>
      <c r="G45" s="41">
        <v>1.04</v>
      </c>
      <c r="H45" s="41">
        <v>0.99</v>
      </c>
      <c r="I45" s="41">
        <v>1.1399999999999999</v>
      </c>
      <c r="J45" s="42">
        <v>-13.157894736842103</v>
      </c>
      <c r="K45" s="43">
        <v>11</v>
      </c>
      <c r="L45" s="43">
        <v>397718</v>
      </c>
      <c r="M45" s="43">
        <v>413348.52</v>
      </c>
      <c r="N45" s="44">
        <v>3</v>
      </c>
      <c r="O45" s="45" t="s">
        <v>216</v>
      </c>
    </row>
    <row r="46" spans="2:15" ht="18.95" customHeight="1">
      <c r="B46" s="128" t="s">
        <v>94</v>
      </c>
      <c r="C46" s="128"/>
      <c r="D46" s="128"/>
      <c r="E46" s="128"/>
      <c r="F46" s="128"/>
      <c r="G46" s="128"/>
      <c r="H46" s="128"/>
      <c r="I46" s="128"/>
      <c r="J46" s="128"/>
      <c r="K46" s="48">
        <f>SUM(K39:K45)</f>
        <v>561</v>
      </c>
      <c r="L46" s="49">
        <f>SUM(L39:L45)</f>
        <v>73459781</v>
      </c>
      <c r="M46" s="49">
        <f>SUM(M39:M45)</f>
        <v>354581734.44999999</v>
      </c>
      <c r="N46" s="49">
        <v>5</v>
      </c>
      <c r="O46" s="47" t="s">
        <v>14</v>
      </c>
    </row>
    <row r="47" spans="2:15" ht="18.95" customHeight="1">
      <c r="B47" s="51" t="s">
        <v>76</v>
      </c>
      <c r="C47" s="129" t="s">
        <v>30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</row>
    <row r="48" spans="2:15" ht="18.95" customHeight="1">
      <c r="B48" s="37" t="s">
        <v>56</v>
      </c>
      <c r="C48" s="38" t="s">
        <v>57</v>
      </c>
      <c r="D48" s="39">
        <v>2.41</v>
      </c>
      <c r="E48" s="39">
        <v>2.41</v>
      </c>
      <c r="F48" s="40">
        <v>2.25</v>
      </c>
      <c r="G48" s="41">
        <v>2.2999999999999998</v>
      </c>
      <c r="H48" s="41">
        <v>2.2599999999999998</v>
      </c>
      <c r="I48" s="41">
        <v>2.41</v>
      </c>
      <c r="J48" s="42">
        <v>-6.2240663900415054</v>
      </c>
      <c r="K48" s="43">
        <v>241</v>
      </c>
      <c r="L48" s="43">
        <v>56571966</v>
      </c>
      <c r="M48" s="43">
        <v>130220705.05000001</v>
      </c>
      <c r="N48" s="44">
        <v>5</v>
      </c>
      <c r="O48" s="45" t="s">
        <v>58</v>
      </c>
    </row>
    <row r="49" spans="2:15" ht="18.95" customHeight="1">
      <c r="B49" s="37" t="s">
        <v>157</v>
      </c>
      <c r="C49" s="38" t="s">
        <v>156</v>
      </c>
      <c r="D49" s="39">
        <v>5.7</v>
      </c>
      <c r="E49" s="39">
        <v>5.82</v>
      </c>
      <c r="F49" s="40">
        <v>5.52</v>
      </c>
      <c r="G49" s="41">
        <v>5.6</v>
      </c>
      <c r="H49" s="41">
        <v>5.55</v>
      </c>
      <c r="I49" s="41">
        <v>5.7</v>
      </c>
      <c r="J49" s="42">
        <v>-2.6315789473684292</v>
      </c>
      <c r="K49" s="43">
        <v>50</v>
      </c>
      <c r="L49" s="43">
        <v>3344204</v>
      </c>
      <c r="M49" s="43">
        <v>18738573.400000002</v>
      </c>
      <c r="N49" s="44">
        <v>5</v>
      </c>
      <c r="O49" s="45" t="s">
        <v>158</v>
      </c>
    </row>
    <row r="50" spans="2:15" ht="18.95" customHeight="1">
      <c r="B50" s="37" t="s">
        <v>187</v>
      </c>
      <c r="C50" s="38" t="s">
        <v>185</v>
      </c>
      <c r="D50" s="39">
        <v>17.5</v>
      </c>
      <c r="E50" s="39">
        <v>17.5</v>
      </c>
      <c r="F50" s="40">
        <v>17.5</v>
      </c>
      <c r="G50" s="41">
        <v>17.5</v>
      </c>
      <c r="H50" s="41">
        <v>17.5</v>
      </c>
      <c r="I50" s="41">
        <v>17.5</v>
      </c>
      <c r="J50" s="42">
        <v>0</v>
      </c>
      <c r="K50" s="43">
        <v>4</v>
      </c>
      <c r="L50" s="43">
        <v>59425</v>
      </c>
      <c r="M50" s="43">
        <v>1039937.5</v>
      </c>
      <c r="N50" s="44">
        <v>3</v>
      </c>
      <c r="O50" s="45" t="s">
        <v>196</v>
      </c>
    </row>
    <row r="51" spans="2:15" ht="18.95" customHeight="1">
      <c r="B51" s="37" t="s">
        <v>59</v>
      </c>
      <c r="C51" s="38" t="s">
        <v>34</v>
      </c>
      <c r="D51" s="39">
        <v>5.2</v>
      </c>
      <c r="E51" s="39">
        <v>5.5</v>
      </c>
      <c r="F51" s="40">
        <v>5.2</v>
      </c>
      <c r="G51" s="41">
        <v>5.42</v>
      </c>
      <c r="H51" s="41">
        <v>5.29</v>
      </c>
      <c r="I51" s="41">
        <v>5.2</v>
      </c>
      <c r="J51" s="42">
        <v>1.7307692307692246</v>
      </c>
      <c r="K51" s="43">
        <v>567</v>
      </c>
      <c r="L51" s="43">
        <v>826216178</v>
      </c>
      <c r="M51" s="43">
        <v>4476823934.1999998</v>
      </c>
      <c r="N51" s="44">
        <v>5</v>
      </c>
      <c r="O51" s="45" t="s">
        <v>35</v>
      </c>
    </row>
    <row r="52" spans="2:15" ht="18.95" customHeight="1">
      <c r="B52" s="37" t="s">
        <v>60</v>
      </c>
      <c r="C52" s="38" t="s">
        <v>41</v>
      </c>
      <c r="D52" s="39">
        <v>2.65</v>
      </c>
      <c r="E52" s="39">
        <v>2.65</v>
      </c>
      <c r="F52" s="40">
        <v>2.56</v>
      </c>
      <c r="G52" s="41">
        <v>2.58</v>
      </c>
      <c r="H52" s="41">
        <v>2.58</v>
      </c>
      <c r="I52" s="41">
        <v>2.74</v>
      </c>
      <c r="J52" s="42">
        <v>-5.8394160583941641</v>
      </c>
      <c r="K52" s="43">
        <v>16</v>
      </c>
      <c r="L52" s="43">
        <v>966170</v>
      </c>
      <c r="M52" s="43">
        <v>2496625.61</v>
      </c>
      <c r="N52" s="44">
        <v>5</v>
      </c>
      <c r="O52" s="45" t="s">
        <v>61</v>
      </c>
    </row>
    <row r="53" spans="2:15" ht="18.95" customHeight="1">
      <c r="B53" s="37" t="s">
        <v>394</v>
      </c>
      <c r="C53" s="38" t="s">
        <v>46</v>
      </c>
      <c r="D53" s="39">
        <v>2.75</v>
      </c>
      <c r="E53" s="39">
        <v>2.75</v>
      </c>
      <c r="F53" s="40">
        <v>2.6</v>
      </c>
      <c r="G53" s="41">
        <v>2.7</v>
      </c>
      <c r="H53" s="41">
        <v>2.65</v>
      </c>
      <c r="I53" s="41">
        <v>2.75</v>
      </c>
      <c r="J53" s="42">
        <v>-3.6363636363636376</v>
      </c>
      <c r="K53" s="43">
        <v>42</v>
      </c>
      <c r="L53" s="43">
        <v>7900112</v>
      </c>
      <c r="M53" s="43">
        <v>21302796.800000001</v>
      </c>
      <c r="N53" s="44">
        <v>5</v>
      </c>
      <c r="O53" s="45" t="s">
        <v>44</v>
      </c>
    </row>
    <row r="54" spans="2:15" ht="18.95" customHeight="1">
      <c r="B54" s="37" t="s">
        <v>127</v>
      </c>
      <c r="C54" s="38" t="s">
        <v>126</v>
      </c>
      <c r="D54" s="39">
        <v>4.2</v>
      </c>
      <c r="E54" s="39">
        <v>4.5</v>
      </c>
      <c r="F54" s="40">
        <v>4.2</v>
      </c>
      <c r="G54" s="41">
        <v>4.3099999999999996</v>
      </c>
      <c r="H54" s="41">
        <v>4.5</v>
      </c>
      <c r="I54" s="41">
        <v>4.83</v>
      </c>
      <c r="J54" s="42">
        <v>-6.8322981366459645</v>
      </c>
      <c r="K54" s="43">
        <v>3</v>
      </c>
      <c r="L54" s="43">
        <v>134500</v>
      </c>
      <c r="M54" s="43">
        <v>579900</v>
      </c>
      <c r="N54" s="44">
        <v>2</v>
      </c>
      <c r="O54" s="45" t="s">
        <v>129</v>
      </c>
    </row>
    <row r="55" spans="2:15" ht="18.95" customHeight="1">
      <c r="B55" s="37" t="s">
        <v>398</v>
      </c>
      <c r="C55" s="38" t="s">
        <v>186</v>
      </c>
      <c r="D55" s="39">
        <v>1.32</v>
      </c>
      <c r="E55" s="39">
        <v>1.4</v>
      </c>
      <c r="F55" s="40">
        <v>1.21</v>
      </c>
      <c r="G55" s="41">
        <v>1.28</v>
      </c>
      <c r="H55" s="41">
        <v>1.26</v>
      </c>
      <c r="I55" s="41">
        <v>1.32</v>
      </c>
      <c r="J55" s="42">
        <v>-4.5454545454545521</v>
      </c>
      <c r="K55" s="43">
        <v>87</v>
      </c>
      <c r="L55" s="43">
        <v>13154163</v>
      </c>
      <c r="M55" s="43">
        <v>16865807.270000003</v>
      </c>
      <c r="N55" s="44">
        <v>5</v>
      </c>
      <c r="O55" s="45" t="s">
        <v>195</v>
      </c>
    </row>
    <row r="56" spans="2:15" ht="18.95" customHeight="1">
      <c r="B56" s="37" t="s">
        <v>405</v>
      </c>
      <c r="C56" s="38" t="s">
        <v>155</v>
      </c>
      <c r="D56" s="39">
        <v>2.1</v>
      </c>
      <c r="E56" s="39">
        <v>2.1</v>
      </c>
      <c r="F56" s="40">
        <v>2.1</v>
      </c>
      <c r="G56" s="41">
        <v>2.1</v>
      </c>
      <c r="H56" s="41">
        <v>2.1</v>
      </c>
      <c r="I56" s="41">
        <v>2.1</v>
      </c>
      <c r="J56" s="42">
        <v>0</v>
      </c>
      <c r="K56" s="43">
        <v>1</v>
      </c>
      <c r="L56" s="43">
        <v>4733</v>
      </c>
      <c r="M56" s="43">
        <v>9939.2999999999993</v>
      </c>
      <c r="N56" s="44">
        <v>1</v>
      </c>
      <c r="O56" s="45" t="s">
        <v>159</v>
      </c>
    </row>
    <row r="57" spans="2:15" ht="18.95" customHeight="1">
      <c r="B57" s="37" t="s">
        <v>84</v>
      </c>
      <c r="C57" s="38" t="s">
        <v>85</v>
      </c>
      <c r="D57" s="39">
        <v>2.35</v>
      </c>
      <c r="E57" s="39">
        <v>2.35</v>
      </c>
      <c r="F57" s="40">
        <v>2.25</v>
      </c>
      <c r="G57" s="41">
        <v>2.27</v>
      </c>
      <c r="H57" s="41">
        <v>2.2999999999999998</v>
      </c>
      <c r="I57" s="41">
        <v>2.35</v>
      </c>
      <c r="J57" s="42">
        <v>-2.1276595744680993</v>
      </c>
      <c r="K57" s="43">
        <v>16</v>
      </c>
      <c r="L57" s="43">
        <v>1650370</v>
      </c>
      <c r="M57" s="43">
        <v>3745531.95</v>
      </c>
      <c r="N57" s="44">
        <v>4</v>
      </c>
      <c r="O57" s="45" t="s">
        <v>86</v>
      </c>
    </row>
    <row r="58" spans="2:15" ht="18.95" customHeight="1">
      <c r="B58" s="37" t="s">
        <v>87</v>
      </c>
      <c r="C58" s="38" t="s">
        <v>88</v>
      </c>
      <c r="D58" s="39">
        <v>2.1</v>
      </c>
      <c r="E58" s="39">
        <v>2.2200000000000002</v>
      </c>
      <c r="F58" s="40">
        <v>2.1</v>
      </c>
      <c r="G58" s="41">
        <v>2.19</v>
      </c>
      <c r="H58" s="41">
        <v>2.2000000000000002</v>
      </c>
      <c r="I58" s="41">
        <v>2.1</v>
      </c>
      <c r="J58" s="42">
        <v>4.7619047619047672</v>
      </c>
      <c r="K58" s="43">
        <v>24</v>
      </c>
      <c r="L58" s="43">
        <v>2365936</v>
      </c>
      <c r="M58" s="43">
        <v>5172647.08</v>
      </c>
      <c r="N58" s="44">
        <v>5</v>
      </c>
      <c r="O58" s="45" t="s">
        <v>89</v>
      </c>
    </row>
    <row r="59" spans="2:15" ht="18.95" customHeight="1">
      <c r="B59" s="37" t="s">
        <v>81</v>
      </c>
      <c r="C59" s="38" t="s">
        <v>82</v>
      </c>
      <c r="D59" s="39">
        <v>3.27</v>
      </c>
      <c r="E59" s="39">
        <v>3.3</v>
      </c>
      <c r="F59" s="40">
        <v>3.12</v>
      </c>
      <c r="G59" s="41">
        <v>3.16</v>
      </c>
      <c r="H59" s="41">
        <v>3.15</v>
      </c>
      <c r="I59" s="41">
        <v>3.3</v>
      </c>
      <c r="J59" s="42">
        <v>-4.5454545454545414</v>
      </c>
      <c r="K59" s="43">
        <v>86</v>
      </c>
      <c r="L59" s="43">
        <v>10309727</v>
      </c>
      <c r="M59" s="43">
        <v>32978767.789999999</v>
      </c>
      <c r="N59" s="44">
        <v>5</v>
      </c>
      <c r="O59" s="45" t="s">
        <v>83</v>
      </c>
    </row>
    <row r="60" spans="2:15" ht="18.95" customHeight="1">
      <c r="B60" s="37" t="s">
        <v>431</v>
      </c>
      <c r="C60" s="38" t="s">
        <v>131</v>
      </c>
      <c r="D60" s="39">
        <v>1.32</v>
      </c>
      <c r="E60" s="39">
        <v>1.32</v>
      </c>
      <c r="F60" s="40">
        <v>1.3</v>
      </c>
      <c r="G60" s="41">
        <v>1.3</v>
      </c>
      <c r="H60" s="41">
        <v>1.3</v>
      </c>
      <c r="I60" s="41">
        <v>1.28</v>
      </c>
      <c r="J60" s="42">
        <v>1.5625</v>
      </c>
      <c r="K60" s="43">
        <v>10</v>
      </c>
      <c r="L60" s="43">
        <v>277399</v>
      </c>
      <c r="M60" s="43">
        <v>361718.69999999995</v>
      </c>
      <c r="N60" s="44">
        <v>3</v>
      </c>
      <c r="O60" s="45" t="s">
        <v>132</v>
      </c>
    </row>
    <row r="61" spans="2:15" ht="18.95" customHeight="1">
      <c r="B61" s="37" t="s">
        <v>390</v>
      </c>
      <c r="C61" s="38" t="s">
        <v>77</v>
      </c>
      <c r="D61" s="39">
        <v>1.85</v>
      </c>
      <c r="E61" s="39">
        <v>1.85</v>
      </c>
      <c r="F61" s="40">
        <v>1.8</v>
      </c>
      <c r="G61" s="41">
        <v>1.84</v>
      </c>
      <c r="H61" s="41">
        <v>1.85</v>
      </c>
      <c r="I61" s="41">
        <v>1.85</v>
      </c>
      <c r="J61" s="42">
        <v>0</v>
      </c>
      <c r="K61" s="43">
        <v>5</v>
      </c>
      <c r="L61" s="43">
        <v>608231</v>
      </c>
      <c r="M61" s="43">
        <v>1121559.05</v>
      </c>
      <c r="N61" s="44">
        <v>3</v>
      </c>
      <c r="O61" s="45" t="s">
        <v>78</v>
      </c>
    </row>
    <row r="62" spans="2:15" ht="18.95" customHeight="1">
      <c r="B62" s="37" t="s">
        <v>342</v>
      </c>
      <c r="C62" s="38" t="s">
        <v>343</v>
      </c>
      <c r="D62" s="39">
        <v>1.18</v>
      </c>
      <c r="E62" s="39">
        <v>1.26</v>
      </c>
      <c r="F62" s="40">
        <v>1.18</v>
      </c>
      <c r="G62" s="41">
        <v>1.23</v>
      </c>
      <c r="H62" s="41">
        <v>1.21</v>
      </c>
      <c r="I62" s="41">
        <v>1.18</v>
      </c>
      <c r="J62" s="42">
        <v>2.5423728813559254</v>
      </c>
      <c r="K62" s="43">
        <v>154</v>
      </c>
      <c r="L62" s="43">
        <v>59821040</v>
      </c>
      <c r="M62" s="43">
        <v>73453479.659999996</v>
      </c>
      <c r="N62" s="44">
        <v>5</v>
      </c>
      <c r="O62" s="45" t="s">
        <v>344</v>
      </c>
    </row>
    <row r="63" spans="2:15" ht="18.95" customHeight="1">
      <c r="B63" s="37" t="s">
        <v>145</v>
      </c>
      <c r="C63" s="38" t="s">
        <v>146</v>
      </c>
      <c r="D63" s="39">
        <v>1.9</v>
      </c>
      <c r="E63" s="39">
        <v>1.99</v>
      </c>
      <c r="F63" s="40">
        <v>1.86</v>
      </c>
      <c r="G63" s="41">
        <v>1.89</v>
      </c>
      <c r="H63" s="41">
        <v>1.88</v>
      </c>
      <c r="I63" s="41">
        <v>1.91</v>
      </c>
      <c r="J63" s="42">
        <v>-1.5706806282722474</v>
      </c>
      <c r="K63" s="43">
        <v>34</v>
      </c>
      <c r="L63" s="43">
        <v>2462802</v>
      </c>
      <c r="M63" s="43">
        <v>4642836.68</v>
      </c>
      <c r="N63" s="44">
        <v>4</v>
      </c>
      <c r="O63" s="45" t="s">
        <v>147</v>
      </c>
    </row>
    <row r="64" spans="2:15" ht="18.95" customHeight="1">
      <c r="B64" s="37" t="s">
        <v>378</v>
      </c>
      <c r="C64" s="38" t="s">
        <v>79</v>
      </c>
      <c r="D64" s="39">
        <v>1.88</v>
      </c>
      <c r="E64" s="39">
        <v>1.88</v>
      </c>
      <c r="F64" s="40">
        <v>1.85</v>
      </c>
      <c r="G64" s="41">
        <v>1.86</v>
      </c>
      <c r="H64" s="41">
        <v>1.85</v>
      </c>
      <c r="I64" s="41">
        <v>1.88</v>
      </c>
      <c r="J64" s="42">
        <v>-1.5957446808510523</v>
      </c>
      <c r="K64" s="43">
        <v>11</v>
      </c>
      <c r="L64" s="43">
        <v>1689525</v>
      </c>
      <c r="M64" s="43">
        <v>3144537</v>
      </c>
      <c r="N64" s="44">
        <v>4</v>
      </c>
      <c r="O64" s="45" t="s">
        <v>80</v>
      </c>
    </row>
    <row r="65" spans="2:15" ht="18.95" customHeight="1">
      <c r="B65" s="37" t="s">
        <v>350</v>
      </c>
      <c r="C65" s="38" t="s">
        <v>192</v>
      </c>
      <c r="D65" s="39">
        <v>0.7</v>
      </c>
      <c r="E65" s="39">
        <v>0.75</v>
      </c>
      <c r="F65" s="40">
        <v>0.7</v>
      </c>
      <c r="G65" s="41">
        <v>0.73</v>
      </c>
      <c r="H65" s="41">
        <v>0.75</v>
      </c>
      <c r="I65" s="41">
        <v>0.67</v>
      </c>
      <c r="J65" s="42">
        <v>11.940298507462677</v>
      </c>
      <c r="K65" s="43">
        <v>17</v>
      </c>
      <c r="L65" s="43">
        <v>1599123</v>
      </c>
      <c r="M65" s="43">
        <v>1174411.8799999999</v>
      </c>
      <c r="N65" s="44">
        <v>4</v>
      </c>
      <c r="O65" s="45" t="s">
        <v>193</v>
      </c>
    </row>
    <row r="66" spans="2:15" ht="18.95" customHeight="1">
      <c r="B66" s="128" t="s">
        <v>162</v>
      </c>
      <c r="C66" s="128"/>
      <c r="D66" s="128"/>
      <c r="E66" s="128"/>
      <c r="F66" s="128"/>
      <c r="G66" s="128"/>
      <c r="H66" s="128"/>
      <c r="I66" s="128"/>
      <c r="J66" s="128"/>
      <c r="K66" s="48">
        <f>SUM(K48:K65)</f>
        <v>1368</v>
      </c>
      <c r="L66" s="49">
        <f>SUM(L48:L65)</f>
        <v>989135604</v>
      </c>
      <c r="M66" s="49">
        <f>SUM(M48:M65)</f>
        <v>4793873708.9200001</v>
      </c>
      <c r="N66" s="49">
        <v>5</v>
      </c>
      <c r="O66" s="47" t="s">
        <v>14</v>
      </c>
    </row>
    <row r="67" spans="2:15" ht="28.5" customHeight="1">
      <c r="B67" s="109" t="s">
        <v>4</v>
      </c>
      <c r="C67" s="110"/>
      <c r="D67" s="110"/>
      <c r="E67" s="122" t="s">
        <v>415</v>
      </c>
      <c r="F67" s="122"/>
      <c r="G67" s="122"/>
      <c r="H67" s="122"/>
      <c r="I67" s="122"/>
      <c r="J67" s="122"/>
      <c r="K67" s="122"/>
      <c r="L67" s="122"/>
      <c r="M67" s="122"/>
      <c r="N67" s="122"/>
      <c r="O67" s="50"/>
    </row>
    <row r="68" spans="2:15" ht="30.75" customHeight="1">
      <c r="B68" s="123" t="s">
        <v>5</v>
      </c>
      <c r="C68" s="124"/>
      <c r="D68" s="124"/>
      <c r="E68" s="124"/>
      <c r="F68" s="122" t="s">
        <v>416</v>
      </c>
      <c r="G68" s="122"/>
      <c r="H68" s="122"/>
      <c r="I68" s="122"/>
      <c r="J68" s="122"/>
      <c r="K68" s="122"/>
      <c r="L68" s="122"/>
      <c r="M68" s="122"/>
      <c r="N68" s="122"/>
      <c r="O68" s="30"/>
    </row>
    <row r="69" spans="2:15" ht="69.75" customHeight="1">
      <c r="B69" s="31" t="s">
        <v>0</v>
      </c>
      <c r="C69" s="32" t="s">
        <v>6</v>
      </c>
      <c r="D69" s="32" t="s">
        <v>7</v>
      </c>
      <c r="E69" s="32" t="s">
        <v>8</v>
      </c>
      <c r="F69" s="32" t="s">
        <v>9</v>
      </c>
      <c r="G69" s="32" t="s">
        <v>22</v>
      </c>
      <c r="H69" s="32" t="s">
        <v>2</v>
      </c>
      <c r="I69" s="32" t="s">
        <v>23</v>
      </c>
      <c r="J69" s="33" t="s">
        <v>10</v>
      </c>
      <c r="K69" s="34" t="s">
        <v>97</v>
      </c>
      <c r="L69" s="32" t="s">
        <v>64</v>
      </c>
      <c r="M69" s="32" t="s">
        <v>65</v>
      </c>
      <c r="N69" s="32" t="s">
        <v>11</v>
      </c>
      <c r="O69" s="35" t="s">
        <v>1</v>
      </c>
    </row>
    <row r="70" spans="2:15" ht="18.95" customHeight="1">
      <c r="B70" s="51" t="s">
        <v>16</v>
      </c>
      <c r="C70" s="129"/>
      <c r="D70" s="129"/>
      <c r="E70" s="129"/>
      <c r="F70" s="129"/>
      <c r="G70" s="129"/>
      <c r="H70" s="129"/>
      <c r="I70" s="129"/>
      <c r="J70" s="129"/>
      <c r="K70" s="129"/>
      <c r="L70" s="129"/>
      <c r="M70" s="129"/>
      <c r="N70" s="129" t="s">
        <v>63</v>
      </c>
      <c r="O70" s="129"/>
    </row>
    <row r="71" spans="2:15" ht="18.95" customHeight="1">
      <c r="B71" s="54" t="s">
        <v>90</v>
      </c>
      <c r="C71" s="54" t="s">
        <v>91</v>
      </c>
      <c r="D71" s="39">
        <v>9.0500000000000007</v>
      </c>
      <c r="E71" s="39">
        <v>9.0500000000000007</v>
      </c>
      <c r="F71" s="39">
        <v>9</v>
      </c>
      <c r="G71" s="41">
        <v>9</v>
      </c>
      <c r="H71" s="41">
        <v>9</v>
      </c>
      <c r="I71" s="41">
        <v>9</v>
      </c>
      <c r="J71" s="42">
        <v>0</v>
      </c>
      <c r="K71" s="43">
        <v>26</v>
      </c>
      <c r="L71" s="43">
        <v>1340000</v>
      </c>
      <c r="M71" s="43">
        <v>12063000</v>
      </c>
      <c r="N71" s="44">
        <v>5</v>
      </c>
      <c r="O71" s="5" t="s">
        <v>92</v>
      </c>
    </row>
    <row r="72" spans="2:15" ht="18.95" customHeight="1">
      <c r="B72" s="54" t="s">
        <v>434</v>
      </c>
      <c r="C72" s="54" t="s">
        <v>176</v>
      </c>
      <c r="D72" s="39">
        <v>103</v>
      </c>
      <c r="E72" s="39">
        <v>105</v>
      </c>
      <c r="F72" s="39">
        <v>103</v>
      </c>
      <c r="G72" s="41">
        <v>104.3</v>
      </c>
      <c r="H72" s="41">
        <v>105</v>
      </c>
      <c r="I72" s="41">
        <v>103</v>
      </c>
      <c r="J72" s="42">
        <v>1.9417475728155331</v>
      </c>
      <c r="K72" s="43">
        <v>5</v>
      </c>
      <c r="L72" s="43">
        <v>10210</v>
      </c>
      <c r="M72" s="43">
        <v>1064918</v>
      </c>
      <c r="N72" s="44">
        <v>2</v>
      </c>
      <c r="O72" s="5" t="s">
        <v>177</v>
      </c>
    </row>
    <row r="73" spans="2:15" ht="18.95" customHeight="1">
      <c r="B73" s="54" t="s">
        <v>109</v>
      </c>
      <c r="C73" s="54" t="s">
        <v>110</v>
      </c>
      <c r="D73" s="39">
        <v>11.55</v>
      </c>
      <c r="E73" s="39">
        <v>11.6</v>
      </c>
      <c r="F73" s="39">
        <v>11.5</v>
      </c>
      <c r="G73" s="41">
        <v>11.52</v>
      </c>
      <c r="H73" s="41">
        <v>11.5</v>
      </c>
      <c r="I73" s="41">
        <v>11.5</v>
      </c>
      <c r="J73" s="42">
        <v>0</v>
      </c>
      <c r="K73" s="43">
        <v>17</v>
      </c>
      <c r="L73" s="43">
        <v>604904</v>
      </c>
      <c r="M73" s="43">
        <v>6970914.7200000007</v>
      </c>
      <c r="N73" s="44">
        <v>4</v>
      </c>
      <c r="O73" s="5" t="s">
        <v>111</v>
      </c>
    </row>
    <row r="74" spans="2:15" ht="18.95" customHeight="1">
      <c r="B74" s="54" t="s">
        <v>400</v>
      </c>
      <c r="C74" s="54" t="s">
        <v>354</v>
      </c>
      <c r="D74" s="39">
        <v>18</v>
      </c>
      <c r="E74" s="39">
        <v>18</v>
      </c>
      <c r="F74" s="39">
        <v>15.3</v>
      </c>
      <c r="G74" s="41">
        <v>15.36</v>
      </c>
      <c r="H74" s="41">
        <v>13.01</v>
      </c>
      <c r="I74" s="41">
        <v>18</v>
      </c>
      <c r="J74" s="42">
        <v>-27.722222222222225</v>
      </c>
      <c r="K74" s="43">
        <v>15</v>
      </c>
      <c r="L74" s="43">
        <v>40832</v>
      </c>
      <c r="M74" s="43">
        <v>627334.39</v>
      </c>
      <c r="N74" s="44">
        <v>4</v>
      </c>
      <c r="O74" s="5" t="s">
        <v>355</v>
      </c>
    </row>
    <row r="75" spans="2:15" ht="18.95" customHeight="1">
      <c r="B75" s="54" t="s">
        <v>125</v>
      </c>
      <c r="C75" s="54" t="s">
        <v>124</v>
      </c>
      <c r="D75" s="39">
        <v>37</v>
      </c>
      <c r="E75" s="39">
        <v>38</v>
      </c>
      <c r="F75" s="39">
        <v>36.5</v>
      </c>
      <c r="G75" s="41">
        <v>37.04</v>
      </c>
      <c r="H75" s="41">
        <v>38</v>
      </c>
      <c r="I75" s="41">
        <v>37</v>
      </c>
      <c r="J75" s="42">
        <v>2.7027027027026973</v>
      </c>
      <c r="K75" s="43">
        <v>12</v>
      </c>
      <c r="L75" s="43">
        <v>489812</v>
      </c>
      <c r="M75" s="43">
        <v>18144604</v>
      </c>
      <c r="N75" s="44">
        <v>4</v>
      </c>
      <c r="O75" s="5" t="s">
        <v>130</v>
      </c>
    </row>
    <row r="76" spans="2:15" ht="18.95" customHeight="1">
      <c r="B76" s="54" t="s">
        <v>389</v>
      </c>
      <c r="C76" s="54" t="s">
        <v>214</v>
      </c>
      <c r="D76" s="39">
        <v>23.5</v>
      </c>
      <c r="E76" s="39">
        <v>23.7</v>
      </c>
      <c r="F76" s="39">
        <v>23</v>
      </c>
      <c r="G76" s="41">
        <v>23.19</v>
      </c>
      <c r="H76" s="41">
        <v>23</v>
      </c>
      <c r="I76" s="41">
        <v>23.75</v>
      </c>
      <c r="J76" s="42">
        <v>-3.157894736842104</v>
      </c>
      <c r="K76" s="43">
        <v>11</v>
      </c>
      <c r="L76" s="43">
        <v>299596</v>
      </c>
      <c r="M76" s="43">
        <v>6948006</v>
      </c>
      <c r="N76" s="44">
        <v>5</v>
      </c>
      <c r="O76" s="5" t="s">
        <v>217</v>
      </c>
    </row>
    <row r="77" spans="2:15" ht="18.95" customHeight="1">
      <c r="B77" s="54" t="s">
        <v>383</v>
      </c>
      <c r="C77" s="54" t="s">
        <v>173</v>
      </c>
      <c r="D77" s="39">
        <v>36</v>
      </c>
      <c r="E77" s="39">
        <v>36</v>
      </c>
      <c r="F77" s="39">
        <v>35.5</v>
      </c>
      <c r="G77" s="41">
        <v>35.5</v>
      </c>
      <c r="H77" s="41">
        <v>35.5</v>
      </c>
      <c r="I77" s="41">
        <v>36</v>
      </c>
      <c r="J77" s="42">
        <v>-1.388888888888884</v>
      </c>
      <c r="K77" s="43">
        <v>3</v>
      </c>
      <c r="L77" s="43">
        <v>19640</v>
      </c>
      <c r="M77" s="43">
        <v>698220</v>
      </c>
      <c r="N77" s="44">
        <v>2</v>
      </c>
      <c r="O77" s="5" t="s">
        <v>174</v>
      </c>
    </row>
    <row r="78" spans="2:15" ht="18.95" customHeight="1">
      <c r="B78" s="54" t="s">
        <v>392</v>
      </c>
      <c r="C78" s="54" t="s">
        <v>105</v>
      </c>
      <c r="D78" s="39">
        <v>10.31</v>
      </c>
      <c r="E78" s="39">
        <v>10.85</v>
      </c>
      <c r="F78" s="39">
        <v>10.31</v>
      </c>
      <c r="G78" s="41">
        <v>10.33</v>
      </c>
      <c r="H78" s="41">
        <v>10.85</v>
      </c>
      <c r="I78" s="41">
        <v>10.85</v>
      </c>
      <c r="J78" s="42">
        <v>0</v>
      </c>
      <c r="K78" s="43">
        <v>6</v>
      </c>
      <c r="L78" s="43">
        <v>561700</v>
      </c>
      <c r="M78" s="43">
        <v>5800245</v>
      </c>
      <c r="N78" s="44">
        <v>4</v>
      </c>
      <c r="O78" s="5" t="s">
        <v>108</v>
      </c>
    </row>
    <row r="79" spans="2:15" ht="18.95" customHeight="1">
      <c r="B79" s="128" t="s">
        <v>17</v>
      </c>
      <c r="C79" s="128"/>
      <c r="D79" s="128"/>
      <c r="E79" s="128"/>
      <c r="F79" s="128"/>
      <c r="G79" s="128"/>
      <c r="H79" s="128"/>
      <c r="I79" s="128"/>
      <c r="J79" s="128"/>
      <c r="K79" s="48">
        <f>SUM(K71:K78)</f>
        <v>95</v>
      </c>
      <c r="L79" s="49">
        <f>SUM(L71:L78)</f>
        <v>3366694</v>
      </c>
      <c r="M79" s="49">
        <f>SUM(M71:M78)</f>
        <v>52317242.109999999</v>
      </c>
      <c r="N79" s="49">
        <v>5</v>
      </c>
      <c r="O79" s="47" t="s">
        <v>14</v>
      </c>
    </row>
    <row r="80" spans="2:15" ht="18.95" customHeight="1">
      <c r="B80" s="36" t="s">
        <v>18</v>
      </c>
      <c r="C80" s="129" t="s">
        <v>29</v>
      </c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</row>
    <row r="81" spans="2:15" ht="18.95" customHeight="1">
      <c r="B81" s="54" t="s">
        <v>402</v>
      </c>
      <c r="C81" s="54" t="s">
        <v>219</v>
      </c>
      <c r="D81" s="39">
        <v>0.4</v>
      </c>
      <c r="E81" s="39">
        <v>0.46</v>
      </c>
      <c r="F81" s="39">
        <v>0.4</v>
      </c>
      <c r="G81" s="41">
        <v>0.41</v>
      </c>
      <c r="H81" s="41">
        <v>0.46</v>
      </c>
      <c r="I81" s="41">
        <v>0.4</v>
      </c>
      <c r="J81" s="42">
        <v>14.999999999999991</v>
      </c>
      <c r="K81" s="43">
        <v>31</v>
      </c>
      <c r="L81" s="43">
        <v>14196370</v>
      </c>
      <c r="M81" s="43">
        <v>5799880.2800000003</v>
      </c>
      <c r="N81" s="44">
        <v>5</v>
      </c>
      <c r="O81" s="5" t="s">
        <v>220</v>
      </c>
    </row>
    <row r="82" spans="2:15" ht="18.95" customHeight="1">
      <c r="B82" s="54" t="s">
        <v>222</v>
      </c>
      <c r="C82" s="54" t="s">
        <v>223</v>
      </c>
      <c r="D82" s="39">
        <v>2.4500000000000002</v>
      </c>
      <c r="E82" s="39">
        <v>2.4500000000000002</v>
      </c>
      <c r="F82" s="39">
        <v>2.4500000000000002</v>
      </c>
      <c r="G82" s="41">
        <v>2.4500000000000002</v>
      </c>
      <c r="H82" s="41">
        <v>2.4500000000000002</v>
      </c>
      <c r="I82" s="41">
        <v>2.4</v>
      </c>
      <c r="J82" s="42">
        <v>2.0833333333333481</v>
      </c>
      <c r="K82" s="43">
        <v>1</v>
      </c>
      <c r="L82" s="43">
        <v>108</v>
      </c>
      <c r="M82" s="43">
        <v>264.60000000000002</v>
      </c>
      <c r="N82" s="44">
        <v>1</v>
      </c>
      <c r="O82" s="5" t="s">
        <v>225</v>
      </c>
    </row>
    <row r="83" spans="2:15" ht="18.95" customHeight="1">
      <c r="B83" s="54" t="s">
        <v>360</v>
      </c>
      <c r="C83" s="54" t="s">
        <v>205</v>
      </c>
      <c r="D83" s="39">
        <v>7.45</v>
      </c>
      <c r="E83" s="39">
        <v>7.45</v>
      </c>
      <c r="F83" s="39">
        <v>6.45</v>
      </c>
      <c r="G83" s="41">
        <v>7.45</v>
      </c>
      <c r="H83" s="41">
        <v>6.45</v>
      </c>
      <c r="I83" s="41">
        <v>7.45</v>
      </c>
      <c r="J83" s="42">
        <v>-13.422818791946312</v>
      </c>
      <c r="K83" s="43">
        <v>6</v>
      </c>
      <c r="L83" s="43">
        <v>678500</v>
      </c>
      <c r="M83" s="43">
        <v>5051263</v>
      </c>
      <c r="N83" s="44">
        <v>1</v>
      </c>
      <c r="O83" s="5" t="s">
        <v>206</v>
      </c>
    </row>
    <row r="84" spans="2:15" ht="18.95" customHeight="1">
      <c r="B84" s="54" t="s">
        <v>399</v>
      </c>
      <c r="C84" s="54" t="s">
        <v>363</v>
      </c>
      <c r="D84" s="39">
        <v>4.55</v>
      </c>
      <c r="E84" s="39">
        <v>5</v>
      </c>
      <c r="F84" s="39">
        <v>4.55</v>
      </c>
      <c r="G84" s="41">
        <v>4.67</v>
      </c>
      <c r="H84" s="41">
        <v>4.99</v>
      </c>
      <c r="I84" s="41">
        <v>4.55</v>
      </c>
      <c r="J84" s="42">
        <v>9.6703296703296804</v>
      </c>
      <c r="K84" s="43">
        <v>9</v>
      </c>
      <c r="L84" s="43">
        <v>61222</v>
      </c>
      <c r="M84" s="43">
        <v>285741.57</v>
      </c>
      <c r="N84" s="44">
        <v>3</v>
      </c>
      <c r="O84" s="5" t="s">
        <v>364</v>
      </c>
    </row>
    <row r="85" spans="2:15" ht="18.95" customHeight="1">
      <c r="B85" s="54" t="s">
        <v>366</v>
      </c>
      <c r="C85" s="54" t="s">
        <v>367</v>
      </c>
      <c r="D85" s="39">
        <v>14.54</v>
      </c>
      <c r="E85" s="39">
        <v>14.6</v>
      </c>
      <c r="F85" s="39">
        <v>11</v>
      </c>
      <c r="G85" s="41">
        <v>13.37</v>
      </c>
      <c r="H85" s="41">
        <v>11</v>
      </c>
      <c r="I85" s="41">
        <v>12.65</v>
      </c>
      <c r="J85" s="42">
        <v>-13.043478260869568</v>
      </c>
      <c r="K85" s="43">
        <v>100</v>
      </c>
      <c r="L85" s="43">
        <v>1717044</v>
      </c>
      <c r="M85" s="43">
        <v>22963667.34</v>
      </c>
      <c r="N85" s="44">
        <v>5</v>
      </c>
      <c r="O85" s="5" t="s">
        <v>368</v>
      </c>
    </row>
    <row r="86" spans="2:15" ht="18.95" customHeight="1">
      <c r="B86" s="54" t="s">
        <v>361</v>
      </c>
      <c r="C86" s="54" t="s">
        <v>141</v>
      </c>
      <c r="D86" s="39">
        <v>5</v>
      </c>
      <c r="E86" s="39">
        <v>5</v>
      </c>
      <c r="F86" s="39">
        <v>4.7</v>
      </c>
      <c r="G86" s="41">
        <v>4.8499999999999996</v>
      </c>
      <c r="H86" s="41">
        <v>4.7</v>
      </c>
      <c r="I86" s="41">
        <v>5</v>
      </c>
      <c r="J86" s="42">
        <v>-5.9999999999999947</v>
      </c>
      <c r="K86" s="43">
        <v>174</v>
      </c>
      <c r="L86" s="43">
        <v>17679677</v>
      </c>
      <c r="M86" s="43">
        <v>85696257.75</v>
      </c>
      <c r="N86" s="44">
        <v>5</v>
      </c>
      <c r="O86" s="5" t="s">
        <v>142</v>
      </c>
    </row>
    <row r="87" spans="2:15" ht="18.95" customHeight="1">
      <c r="B87" s="130" t="s">
        <v>19</v>
      </c>
      <c r="C87" s="130"/>
      <c r="D87" s="130"/>
      <c r="E87" s="130"/>
      <c r="F87" s="130"/>
      <c r="G87" s="130"/>
      <c r="H87" s="130"/>
      <c r="I87" s="130"/>
      <c r="J87" s="130"/>
      <c r="K87" s="48">
        <f>SUM(K81:K86)</f>
        <v>321</v>
      </c>
      <c r="L87" s="49">
        <f>SUM(L81:L86)</f>
        <v>34332921</v>
      </c>
      <c r="M87" s="49">
        <f>SUM(M81:M86)</f>
        <v>119797074.53999999</v>
      </c>
      <c r="N87" s="49">
        <v>5</v>
      </c>
      <c r="O87" s="53" t="s">
        <v>14</v>
      </c>
    </row>
    <row r="88" spans="2:15" ht="18.95" customHeight="1">
      <c r="B88" s="130" t="s">
        <v>20</v>
      </c>
      <c r="C88" s="130"/>
      <c r="D88" s="130"/>
      <c r="E88" s="130"/>
      <c r="F88" s="130"/>
      <c r="G88" s="130"/>
      <c r="H88" s="130"/>
      <c r="I88" s="130"/>
      <c r="J88" s="130"/>
      <c r="K88" s="49">
        <f>K87+K79+K66+K46+K33+K29+K25</f>
        <v>4187</v>
      </c>
      <c r="L88" s="49">
        <f>L87+L79+L66+L46+L33+L29+L25</f>
        <v>2331186625</v>
      </c>
      <c r="M88" s="49">
        <f>M87+M79+M66+M46+M33+M29+M25</f>
        <v>6887540500.1699991</v>
      </c>
      <c r="N88" s="56">
        <v>5</v>
      </c>
      <c r="O88" s="57" t="s">
        <v>21</v>
      </c>
    </row>
    <row r="89" spans="2:15">
      <c r="I89" s="8"/>
      <c r="J89" s="9"/>
      <c r="K89" s="4"/>
      <c r="L89" s="4"/>
      <c r="M89" s="4"/>
      <c r="N89" s="4"/>
    </row>
    <row r="94" spans="2:15">
      <c r="L94" s="7"/>
      <c r="M94" s="7"/>
    </row>
    <row r="97" spans="12:13">
      <c r="L97" s="7"/>
      <c r="M97" s="7"/>
    </row>
    <row r="100" spans="12:13">
      <c r="L100" s="7"/>
      <c r="M100" s="7"/>
    </row>
  </sheetData>
  <mergeCells count="32">
    <mergeCell ref="F36:N36"/>
    <mergeCell ref="D46:J46"/>
    <mergeCell ref="C30:O30"/>
    <mergeCell ref="D33:J33"/>
    <mergeCell ref="C47:O47"/>
    <mergeCell ref="B33:C33"/>
    <mergeCell ref="C38:O38"/>
    <mergeCell ref="B46:C46"/>
    <mergeCell ref="E35:N35"/>
    <mergeCell ref="B36:E36"/>
    <mergeCell ref="B88:C88"/>
    <mergeCell ref="D88:J88"/>
    <mergeCell ref="D87:J87"/>
    <mergeCell ref="B66:C66"/>
    <mergeCell ref="B87:C87"/>
    <mergeCell ref="C80:O80"/>
    <mergeCell ref="B79:C79"/>
    <mergeCell ref="D79:J79"/>
    <mergeCell ref="D66:J66"/>
    <mergeCell ref="C70:O70"/>
    <mergeCell ref="E67:N67"/>
    <mergeCell ref="B68:E68"/>
    <mergeCell ref="F68:N68"/>
    <mergeCell ref="E1:N1"/>
    <mergeCell ref="B2:E2"/>
    <mergeCell ref="F2:N2"/>
    <mergeCell ref="D25:J25"/>
    <mergeCell ref="D29:J29"/>
    <mergeCell ref="C4:O4"/>
    <mergeCell ref="B29:C29"/>
    <mergeCell ref="B25:C25"/>
    <mergeCell ref="C26:O26"/>
  </mergeCells>
  <printOptions horizontalCentered="1"/>
  <pageMargins left="0" right="0.23622047244094499" top="0.74803149606299202" bottom="0.3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2"/>
  <sheetViews>
    <sheetView rightToLeft="1" zoomScaleNormal="100" workbookViewId="0">
      <selection activeCell="O10" sqref="O10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31" t="s">
        <v>5</v>
      </c>
      <c r="B2" s="132"/>
      <c r="C2" s="132"/>
      <c r="D2" s="132"/>
      <c r="E2" s="15"/>
      <c r="F2" s="15"/>
      <c r="G2" s="15"/>
      <c r="H2" s="15"/>
      <c r="I2" s="15"/>
      <c r="J2" s="15"/>
    </row>
    <row r="3" spans="1:19" ht="48.75" customHeight="1">
      <c r="B3" s="134" t="s">
        <v>417</v>
      </c>
      <c r="C3" s="134"/>
      <c r="D3" s="134"/>
      <c r="E3" s="134"/>
      <c r="F3" s="134"/>
      <c r="G3" s="134"/>
      <c r="H3" s="134"/>
      <c r="I3" s="134"/>
      <c r="J3" s="15"/>
      <c r="K3" s="25"/>
      <c r="L3" s="25"/>
      <c r="M3" s="25"/>
    </row>
    <row r="4" spans="1:19" ht="21" customHeight="1">
      <c r="B4" s="134" t="s">
        <v>418</v>
      </c>
      <c r="C4" s="134"/>
      <c r="D4" s="134"/>
      <c r="E4" s="134"/>
      <c r="F4" s="134"/>
      <c r="G4" s="134"/>
      <c r="H4" s="134"/>
      <c r="I4" s="134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58" t="s">
        <v>133</v>
      </c>
      <c r="C5" s="59" t="s">
        <v>119</v>
      </c>
      <c r="D5" s="59" t="s">
        <v>134</v>
      </c>
      <c r="E5" s="59" t="s">
        <v>135</v>
      </c>
      <c r="F5" s="59" t="s">
        <v>136</v>
      </c>
      <c r="G5" s="60" t="s">
        <v>120</v>
      </c>
      <c r="H5" s="59" t="s">
        <v>137</v>
      </c>
      <c r="I5" s="59" t="s">
        <v>121</v>
      </c>
      <c r="J5" s="59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33" t="s">
        <v>12</v>
      </c>
      <c r="C6" s="133"/>
      <c r="D6" s="133"/>
      <c r="E6" s="133"/>
      <c r="F6" s="133"/>
      <c r="G6" s="133"/>
      <c r="H6" s="133"/>
      <c r="I6" s="133"/>
      <c r="J6" s="133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99" t="s">
        <v>138</v>
      </c>
      <c r="C7" s="81" t="s">
        <v>139</v>
      </c>
      <c r="D7" s="81">
        <v>0.09</v>
      </c>
      <c r="E7" s="81">
        <v>0.08</v>
      </c>
      <c r="F7" s="81">
        <v>0.08</v>
      </c>
      <c r="G7" s="100">
        <v>13</v>
      </c>
      <c r="H7" s="100">
        <v>8229384</v>
      </c>
      <c r="I7" s="100">
        <v>659186.11</v>
      </c>
      <c r="J7" s="101">
        <v>4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37" t="s">
        <v>198</v>
      </c>
      <c r="C8" s="137"/>
      <c r="D8" s="138"/>
      <c r="E8" s="138"/>
      <c r="F8" s="138"/>
      <c r="G8" s="100">
        <f>G7</f>
        <v>13</v>
      </c>
      <c r="H8" s="100">
        <f t="shared" ref="H8:I8" si="0">H7</f>
        <v>8229384</v>
      </c>
      <c r="I8" s="100">
        <f t="shared" si="0"/>
        <v>659186.11</v>
      </c>
      <c r="J8" s="100">
        <v>4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33" t="s">
        <v>76</v>
      </c>
      <c r="C9" s="133"/>
      <c r="D9" s="133"/>
      <c r="E9" s="133"/>
      <c r="F9" s="133"/>
      <c r="G9" s="133"/>
      <c r="H9" s="133"/>
      <c r="I9" s="133"/>
      <c r="J9" s="133"/>
      <c r="K9" s="25"/>
      <c r="L9" s="25"/>
      <c r="M9" s="25"/>
      <c r="N9" s="25"/>
      <c r="O9" s="25"/>
      <c r="P9" s="25"/>
      <c r="Q9" s="25"/>
      <c r="R9" s="25"/>
      <c r="S9" s="25"/>
    </row>
    <row r="10" spans="1:19" ht="24" customHeight="1">
      <c r="B10" s="99" t="s">
        <v>435</v>
      </c>
      <c r="C10" s="81" t="s">
        <v>436</v>
      </c>
      <c r="D10" s="81">
        <v>1.26</v>
      </c>
      <c r="E10" s="81">
        <v>1.26</v>
      </c>
      <c r="F10" s="81">
        <v>1.26</v>
      </c>
      <c r="G10" s="100">
        <v>1</v>
      </c>
      <c r="H10" s="100">
        <v>2103</v>
      </c>
      <c r="I10" s="100">
        <v>2649.78</v>
      </c>
      <c r="J10" s="101">
        <v>1</v>
      </c>
      <c r="K10" s="25"/>
      <c r="L10" s="25"/>
      <c r="M10" s="25"/>
      <c r="N10" s="25"/>
      <c r="O10" s="25"/>
      <c r="P10" s="25"/>
      <c r="Q10" s="25"/>
      <c r="R10" s="25"/>
      <c r="S10" s="25"/>
    </row>
    <row r="11" spans="1:19" ht="18.75" customHeight="1">
      <c r="B11" s="137" t="s">
        <v>15</v>
      </c>
      <c r="C11" s="137"/>
      <c r="D11" s="138"/>
      <c r="E11" s="138"/>
      <c r="F11" s="138"/>
      <c r="G11" s="100">
        <f>G10</f>
        <v>1</v>
      </c>
      <c r="H11" s="100">
        <f t="shared" ref="H11:I11" si="1">H10</f>
        <v>2103</v>
      </c>
      <c r="I11" s="100">
        <f t="shared" si="1"/>
        <v>2649.78</v>
      </c>
      <c r="J11" s="100">
        <v>1</v>
      </c>
      <c r="K11" s="25"/>
      <c r="L11" s="25"/>
      <c r="M11" s="25"/>
      <c r="N11" s="25"/>
      <c r="O11" s="25"/>
      <c r="P11" s="25"/>
      <c r="Q11" s="25"/>
      <c r="R11" s="25"/>
      <c r="S11" s="25"/>
    </row>
    <row r="12" spans="1:19" ht="18.75" customHeight="1">
      <c r="B12" s="135" t="s">
        <v>140</v>
      </c>
      <c r="C12" s="135"/>
      <c r="D12" s="136"/>
      <c r="E12" s="136"/>
      <c r="F12" s="136"/>
      <c r="G12" s="77">
        <f>G8+G11</f>
        <v>14</v>
      </c>
      <c r="H12" s="77">
        <f t="shared" ref="H12:I12" si="2">H8+H11</f>
        <v>8231487</v>
      </c>
      <c r="I12" s="77">
        <f t="shared" si="2"/>
        <v>661835.89</v>
      </c>
      <c r="J12" s="77">
        <v>4</v>
      </c>
      <c r="K12" s="25"/>
      <c r="L12" s="25"/>
      <c r="M12" s="25"/>
      <c r="N12" s="25"/>
      <c r="O12" s="25"/>
      <c r="P12" s="25"/>
      <c r="Q12" s="25"/>
      <c r="R12" s="25"/>
      <c r="S12" s="25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5"/>
  <sheetViews>
    <sheetView rightToLeft="1" topLeftCell="A7" zoomScale="130" zoomScaleNormal="130" workbookViewId="0">
      <selection activeCell="I22" sqref="I22"/>
    </sheetView>
  </sheetViews>
  <sheetFormatPr defaultRowHeight="12.75"/>
  <cols>
    <col min="1" max="1" width="2" customWidth="1"/>
    <col min="2" max="2" width="29.28515625" customWidth="1"/>
    <col min="3" max="3" width="10.28515625" style="108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4" t="s">
        <v>419</v>
      </c>
      <c r="C1" s="144"/>
      <c r="D1" s="144"/>
      <c r="E1" s="144"/>
      <c r="F1" s="144"/>
      <c r="G1" s="144"/>
    </row>
    <row r="2" spans="2:7" ht="21">
      <c r="B2" s="145" t="s">
        <v>420</v>
      </c>
      <c r="C2" s="145"/>
      <c r="D2" s="145"/>
      <c r="E2" s="145"/>
      <c r="F2" s="145"/>
      <c r="G2" s="145"/>
    </row>
    <row r="3" spans="2:7" ht="15.75">
      <c r="B3" s="112" t="s">
        <v>0</v>
      </c>
      <c r="C3" s="113" t="s">
        <v>119</v>
      </c>
      <c r="D3" s="113" t="s">
        <v>120</v>
      </c>
      <c r="E3" s="113" t="s">
        <v>408</v>
      </c>
      <c r="F3" s="113" t="s">
        <v>121</v>
      </c>
      <c r="G3" s="114" t="s">
        <v>409</v>
      </c>
    </row>
    <row r="4" spans="2:7" ht="15.75">
      <c r="B4" s="139" t="s">
        <v>12</v>
      </c>
      <c r="C4" s="140"/>
      <c r="D4" s="140"/>
      <c r="E4" s="140"/>
      <c r="F4" s="141"/>
      <c r="G4" s="115" t="s">
        <v>3</v>
      </c>
    </row>
    <row r="5" spans="2:7" ht="15.75">
      <c r="B5" s="116" t="s">
        <v>403</v>
      </c>
      <c r="C5" s="117" t="s">
        <v>36</v>
      </c>
      <c r="D5" s="118">
        <v>1</v>
      </c>
      <c r="E5" s="118">
        <v>2000</v>
      </c>
      <c r="F5" s="118">
        <v>6940</v>
      </c>
      <c r="G5" s="119" t="s">
        <v>437</v>
      </c>
    </row>
    <row r="6" spans="2:7" ht="15.75">
      <c r="B6" s="116" t="s">
        <v>438</v>
      </c>
      <c r="C6" s="117" t="s">
        <v>51</v>
      </c>
      <c r="D6" s="118">
        <v>34</v>
      </c>
      <c r="E6" s="118">
        <v>20198907</v>
      </c>
      <c r="F6" s="118">
        <v>94734862.900000006</v>
      </c>
      <c r="G6" s="119" t="s">
        <v>439</v>
      </c>
    </row>
    <row r="7" spans="2:7" ht="15.75">
      <c r="B7" s="116" t="s">
        <v>440</v>
      </c>
      <c r="C7" s="117" t="s">
        <v>106</v>
      </c>
      <c r="D7" s="118">
        <v>2</v>
      </c>
      <c r="E7" s="118">
        <v>1538461</v>
      </c>
      <c r="F7" s="118">
        <v>984615.04</v>
      </c>
      <c r="G7" s="119" t="s">
        <v>107</v>
      </c>
    </row>
    <row r="8" spans="2:7" ht="15.75">
      <c r="B8" s="116" t="s">
        <v>441</v>
      </c>
      <c r="C8" s="117" t="s">
        <v>42</v>
      </c>
      <c r="D8" s="118">
        <v>2</v>
      </c>
      <c r="E8" s="118">
        <v>53000000</v>
      </c>
      <c r="F8" s="118">
        <v>15370000</v>
      </c>
      <c r="G8" s="119" t="s">
        <v>43</v>
      </c>
    </row>
    <row r="9" spans="2:7" ht="15.75">
      <c r="B9" s="116" t="s">
        <v>38</v>
      </c>
      <c r="C9" s="117" t="s">
        <v>37</v>
      </c>
      <c r="D9" s="118">
        <v>3</v>
      </c>
      <c r="E9" s="118">
        <v>525529</v>
      </c>
      <c r="F9" s="118">
        <v>1045298.13</v>
      </c>
      <c r="G9" s="119" t="s">
        <v>442</v>
      </c>
    </row>
    <row r="10" spans="2:7" ht="15.75">
      <c r="B10" s="142" t="s">
        <v>13</v>
      </c>
      <c r="C10" s="143"/>
      <c r="D10" s="120">
        <f>SUM(D5:D9)</f>
        <v>42</v>
      </c>
      <c r="E10" s="120">
        <f>SUM(E5:E9)</f>
        <v>75264897</v>
      </c>
      <c r="F10" s="120">
        <f>SUM(F5:F9)</f>
        <v>112141716.07000001</v>
      </c>
      <c r="G10" s="121" t="s">
        <v>410</v>
      </c>
    </row>
    <row r="11" spans="2:7" ht="15.75">
      <c r="B11" s="139" t="s">
        <v>443</v>
      </c>
      <c r="C11" s="140"/>
      <c r="D11" s="140"/>
      <c r="E11" s="140"/>
      <c r="F11" s="141"/>
      <c r="G11" s="115" t="s">
        <v>444</v>
      </c>
    </row>
    <row r="12" spans="2:7" ht="15.75">
      <c r="B12" s="116" t="s">
        <v>445</v>
      </c>
      <c r="C12" s="117" t="s">
        <v>124</v>
      </c>
      <c r="D12" s="118">
        <v>2</v>
      </c>
      <c r="E12" s="118">
        <v>62000</v>
      </c>
      <c r="F12" s="118">
        <v>2266000</v>
      </c>
      <c r="G12" s="119" t="s">
        <v>130</v>
      </c>
    </row>
    <row r="13" spans="2:7" ht="15.75">
      <c r="B13" s="142" t="s">
        <v>446</v>
      </c>
      <c r="C13" s="143"/>
      <c r="D13" s="120">
        <f>SUM(D12)</f>
        <v>2</v>
      </c>
      <c r="E13" s="120">
        <f>SUM(E12)</f>
        <v>62000</v>
      </c>
      <c r="F13" s="120">
        <f>SUM(F12)</f>
        <v>2266000</v>
      </c>
      <c r="G13" s="121" t="s">
        <v>447</v>
      </c>
    </row>
    <row r="14" spans="2:7" ht="15.75">
      <c r="B14" s="139" t="s">
        <v>448</v>
      </c>
      <c r="C14" s="140"/>
      <c r="D14" s="140"/>
      <c r="E14" s="140"/>
      <c r="F14" s="141"/>
      <c r="G14" s="115" t="s">
        <v>300</v>
      </c>
    </row>
    <row r="15" spans="2:7" ht="15.75">
      <c r="B15" s="116" t="s">
        <v>449</v>
      </c>
      <c r="C15" s="117" t="s">
        <v>32</v>
      </c>
      <c r="D15" s="118">
        <v>4</v>
      </c>
      <c r="E15" s="118">
        <v>153257</v>
      </c>
      <c r="F15" s="118">
        <v>2000003.85</v>
      </c>
      <c r="G15" s="119" t="s">
        <v>450</v>
      </c>
    </row>
    <row r="16" spans="2:7" ht="15.75">
      <c r="B16" s="142" t="s">
        <v>451</v>
      </c>
      <c r="C16" s="143"/>
      <c r="D16" s="120">
        <f>SUM(D15)</f>
        <v>4</v>
      </c>
      <c r="E16" s="120">
        <f>SUM(E15)</f>
        <v>153257</v>
      </c>
      <c r="F16" s="120">
        <f>SUM(F15)</f>
        <v>2000003.85</v>
      </c>
      <c r="G16" s="121" t="s">
        <v>452</v>
      </c>
    </row>
    <row r="17" spans="2:7" ht="15.75">
      <c r="B17" s="142" t="s">
        <v>411</v>
      </c>
      <c r="C17" s="143"/>
      <c r="D17" s="120">
        <f>D10+D13+D16</f>
        <v>48</v>
      </c>
      <c r="E17" s="120">
        <f>E10+E13+E16</f>
        <v>75480154</v>
      </c>
      <c r="F17" s="120">
        <f>F10+F13+F16</f>
        <v>116407719.92</v>
      </c>
      <c r="G17" s="121" t="s">
        <v>412</v>
      </c>
    </row>
    <row r="19" spans="2:7" ht="21">
      <c r="B19" s="144" t="s">
        <v>421</v>
      </c>
      <c r="C19" s="144"/>
      <c r="D19" s="144"/>
      <c r="E19" s="144"/>
      <c r="F19" s="144"/>
      <c r="G19" s="144"/>
    </row>
    <row r="20" spans="2:7" ht="21">
      <c r="B20" s="145" t="s">
        <v>422</v>
      </c>
      <c r="C20" s="145"/>
      <c r="D20" s="145"/>
      <c r="E20" s="145"/>
      <c r="F20" s="145"/>
      <c r="G20" s="145"/>
    </row>
    <row r="21" spans="2:7" ht="15.75">
      <c r="B21" s="112" t="s">
        <v>0</v>
      </c>
      <c r="C21" s="113" t="s">
        <v>119</v>
      </c>
      <c r="D21" s="113" t="s">
        <v>120</v>
      </c>
      <c r="E21" s="113" t="s">
        <v>408</v>
      </c>
      <c r="F21" s="113" t="s">
        <v>121</v>
      </c>
      <c r="G21" s="114" t="s">
        <v>409</v>
      </c>
    </row>
    <row r="22" spans="2:7" ht="15.75">
      <c r="B22" s="139" t="s">
        <v>12</v>
      </c>
      <c r="C22" s="140"/>
      <c r="D22" s="140"/>
      <c r="E22" s="140"/>
      <c r="F22" s="141"/>
      <c r="G22" s="115" t="s">
        <v>3</v>
      </c>
    </row>
    <row r="23" spans="2:7" ht="15.75">
      <c r="B23" s="116" t="s">
        <v>453</v>
      </c>
      <c r="C23" s="117" t="s">
        <v>170</v>
      </c>
      <c r="D23" s="118">
        <v>26</v>
      </c>
      <c r="E23" s="118">
        <v>27000000</v>
      </c>
      <c r="F23" s="118">
        <v>17965000</v>
      </c>
      <c r="G23" s="117" t="s">
        <v>171</v>
      </c>
    </row>
    <row r="24" spans="2:7" ht="15.75">
      <c r="B24" s="116" t="s">
        <v>403</v>
      </c>
      <c r="C24" s="117" t="s">
        <v>36</v>
      </c>
      <c r="D24" s="118">
        <v>19</v>
      </c>
      <c r="E24" s="118">
        <v>10500000</v>
      </c>
      <c r="F24" s="118">
        <v>35813351.609999999</v>
      </c>
      <c r="G24" s="119" t="s">
        <v>437</v>
      </c>
    </row>
    <row r="25" spans="2:7" ht="15.75">
      <c r="B25" s="116" t="s">
        <v>438</v>
      </c>
      <c r="C25" s="117" t="s">
        <v>51</v>
      </c>
      <c r="D25" s="118">
        <v>29</v>
      </c>
      <c r="E25" s="118">
        <v>6273829</v>
      </c>
      <c r="F25" s="118">
        <v>29362287.240000002</v>
      </c>
      <c r="G25" s="119" t="s">
        <v>439</v>
      </c>
    </row>
    <row r="26" spans="2:7" ht="15.75">
      <c r="B26" s="116" t="s">
        <v>440</v>
      </c>
      <c r="C26" s="117" t="s">
        <v>106</v>
      </c>
      <c r="D26" s="118">
        <v>4</v>
      </c>
      <c r="E26" s="118">
        <v>1000000</v>
      </c>
      <c r="F26" s="118">
        <v>640000</v>
      </c>
      <c r="G26" s="119" t="s">
        <v>107</v>
      </c>
    </row>
    <row r="27" spans="2:7" ht="15.75">
      <c r="B27" s="116" t="s">
        <v>38</v>
      </c>
      <c r="C27" s="117" t="s">
        <v>37</v>
      </c>
      <c r="D27" s="118">
        <v>109</v>
      </c>
      <c r="E27" s="118">
        <v>71104942</v>
      </c>
      <c r="F27" s="118">
        <v>140706735.75</v>
      </c>
      <c r="G27" s="119" t="s">
        <v>442</v>
      </c>
    </row>
    <row r="28" spans="2:7" ht="15.75">
      <c r="B28" s="142" t="s">
        <v>13</v>
      </c>
      <c r="C28" s="143"/>
      <c r="D28" s="120">
        <f>SUM(D23:D27)</f>
        <v>187</v>
      </c>
      <c r="E28" s="120">
        <f>SUM(E23:E27)</f>
        <v>115878771</v>
      </c>
      <c r="F28" s="120">
        <f>SUM(F23:F27)</f>
        <v>224487374.59999999</v>
      </c>
      <c r="G28" s="121" t="s">
        <v>410</v>
      </c>
    </row>
    <row r="29" spans="2:7" ht="15.75">
      <c r="B29" s="139" t="s">
        <v>454</v>
      </c>
      <c r="C29" s="140"/>
      <c r="D29" s="140"/>
      <c r="E29" s="140"/>
      <c r="F29" s="141"/>
      <c r="G29" s="115" t="s">
        <v>30</v>
      </c>
    </row>
    <row r="30" spans="2:7" ht="15.75">
      <c r="B30" s="116" t="s">
        <v>341</v>
      </c>
      <c r="C30" s="117" t="s">
        <v>77</v>
      </c>
      <c r="D30" s="118">
        <v>1</v>
      </c>
      <c r="E30" s="118">
        <v>10000</v>
      </c>
      <c r="F30" s="118">
        <v>18400</v>
      </c>
      <c r="G30" s="119" t="s">
        <v>78</v>
      </c>
    </row>
    <row r="31" spans="2:7" ht="15.75">
      <c r="B31" s="116" t="s">
        <v>455</v>
      </c>
      <c r="C31" s="117" t="s">
        <v>82</v>
      </c>
      <c r="D31" s="118">
        <v>4</v>
      </c>
      <c r="E31" s="118">
        <v>750000</v>
      </c>
      <c r="F31" s="118">
        <v>2415000</v>
      </c>
      <c r="G31" s="119" t="s">
        <v>83</v>
      </c>
    </row>
    <row r="32" spans="2:7" ht="15.75">
      <c r="B32" s="116" t="s">
        <v>405</v>
      </c>
      <c r="C32" s="117" t="s">
        <v>155</v>
      </c>
      <c r="D32" s="118">
        <v>1</v>
      </c>
      <c r="E32" s="118">
        <v>4733</v>
      </c>
      <c r="F32" s="118">
        <v>9939.2999999999993</v>
      </c>
      <c r="G32" s="119" t="s">
        <v>456</v>
      </c>
    </row>
    <row r="33" spans="2:7" ht="15.75">
      <c r="B33" s="142" t="s">
        <v>457</v>
      </c>
      <c r="C33" s="143"/>
      <c r="D33" s="120">
        <f>SUM(D30:D32)</f>
        <v>6</v>
      </c>
      <c r="E33" s="120">
        <f>SUM(E30:E32)</f>
        <v>764733</v>
      </c>
      <c r="F33" s="120">
        <f>SUM(F30:F32)</f>
        <v>2443339.2999999998</v>
      </c>
      <c r="G33" s="121" t="s">
        <v>458</v>
      </c>
    </row>
    <row r="34" spans="2:7" ht="15.75">
      <c r="B34" s="142" t="s">
        <v>411</v>
      </c>
      <c r="C34" s="143"/>
      <c r="D34" s="120">
        <f>D28+D33</f>
        <v>193</v>
      </c>
      <c r="E34" s="120">
        <f>E28+E33</f>
        <v>116643504</v>
      </c>
      <c r="F34" s="120">
        <f>F28+F33</f>
        <v>226930713.90000001</v>
      </c>
      <c r="G34" s="121" t="s">
        <v>412</v>
      </c>
    </row>
    <row r="35" spans="2:7">
      <c r="C35"/>
    </row>
  </sheetData>
  <mergeCells count="16">
    <mergeCell ref="B1:G1"/>
    <mergeCell ref="B2:G2"/>
    <mergeCell ref="B19:G19"/>
    <mergeCell ref="B20:G20"/>
    <mergeCell ref="B4:F4"/>
    <mergeCell ref="B10:C10"/>
    <mergeCell ref="B11:F11"/>
    <mergeCell ref="B13:C13"/>
    <mergeCell ref="B14:F14"/>
    <mergeCell ref="B16:C16"/>
    <mergeCell ref="B17:C17"/>
    <mergeCell ref="B22:F22"/>
    <mergeCell ref="B28:C28"/>
    <mergeCell ref="B29:F29"/>
    <mergeCell ref="B33:C33"/>
    <mergeCell ref="B34:C34"/>
  </mergeCells>
  <printOptions horizontalCentered="1"/>
  <pageMargins left="0" right="0" top="0" bottom="0" header="0" footer="0"/>
  <pageSetup paperSize="9" scale="93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61" zoomScale="110" zoomScaleNormal="110" workbookViewId="0">
      <selection activeCell="H16" sqref="H16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8" width="12.85546875" style="98" customWidth="1"/>
    <col min="9" max="9" width="41.5703125" customWidth="1"/>
  </cols>
  <sheetData>
    <row r="1" spans="2:9" ht="19.5" customHeight="1">
      <c r="B1" s="146" t="s">
        <v>423</v>
      </c>
      <c r="C1" s="147"/>
      <c r="D1" s="147"/>
      <c r="E1" s="147"/>
      <c r="F1" s="147"/>
      <c r="G1" s="147"/>
      <c r="H1" s="147"/>
      <c r="I1" s="148"/>
    </row>
    <row r="2" spans="2:9" ht="21" customHeight="1">
      <c r="B2" s="149" t="s">
        <v>424</v>
      </c>
      <c r="C2" s="150"/>
      <c r="D2" s="150"/>
      <c r="E2" s="150"/>
      <c r="F2" s="150"/>
      <c r="G2" s="150"/>
      <c r="H2" s="150"/>
      <c r="I2" s="151"/>
    </row>
    <row r="3" spans="2:9" ht="21" customHeight="1">
      <c r="B3" s="152" t="s">
        <v>226</v>
      </c>
      <c r="C3" s="153" t="s">
        <v>119</v>
      </c>
      <c r="D3" s="154">
        <v>45991</v>
      </c>
      <c r="E3" s="154">
        <v>45992</v>
      </c>
      <c r="F3" s="154">
        <v>45993</v>
      </c>
      <c r="G3" s="154">
        <v>45994</v>
      </c>
      <c r="H3" s="154">
        <v>45995</v>
      </c>
      <c r="I3" s="152" t="s">
        <v>227</v>
      </c>
    </row>
    <row r="4" spans="2:9" ht="12" customHeight="1">
      <c r="B4" s="152"/>
      <c r="C4" s="153"/>
      <c r="D4" s="154"/>
      <c r="E4" s="154"/>
      <c r="F4" s="154"/>
      <c r="G4" s="154"/>
      <c r="H4" s="154"/>
      <c r="I4" s="152"/>
    </row>
    <row r="5" spans="2:9" ht="18" customHeight="1">
      <c r="B5" s="61" t="s">
        <v>12</v>
      </c>
      <c r="C5" s="88"/>
      <c r="D5" s="89"/>
      <c r="E5" s="89"/>
      <c r="F5" s="89"/>
      <c r="G5" s="89"/>
      <c r="H5" s="90"/>
      <c r="I5" s="91" t="s">
        <v>228</v>
      </c>
    </row>
    <row r="6" spans="2:9" ht="18" customHeight="1">
      <c r="B6" s="62" t="s">
        <v>375</v>
      </c>
      <c r="C6" s="62" t="s">
        <v>170</v>
      </c>
      <c r="D6" s="97">
        <v>0.68</v>
      </c>
      <c r="E6" s="97">
        <v>0.67</v>
      </c>
      <c r="F6" s="97">
        <v>0.67</v>
      </c>
      <c r="G6" s="97">
        <v>0.66</v>
      </c>
      <c r="H6" s="97">
        <v>0.66</v>
      </c>
      <c r="I6" s="12" t="s">
        <v>171</v>
      </c>
    </row>
    <row r="7" spans="2:9" ht="18" customHeight="1">
      <c r="B7" s="62" t="s">
        <v>47</v>
      </c>
      <c r="C7" s="62" t="s">
        <v>36</v>
      </c>
      <c r="D7" s="97">
        <v>3.47</v>
      </c>
      <c r="E7" s="97">
        <v>3.45</v>
      </c>
      <c r="F7" s="97">
        <v>3.42</v>
      </c>
      <c r="G7" s="97">
        <v>3.4</v>
      </c>
      <c r="H7" s="97">
        <v>3.42</v>
      </c>
      <c r="I7" s="12" t="s">
        <v>48</v>
      </c>
    </row>
    <row r="8" spans="2:9" ht="18" customHeight="1">
      <c r="B8" s="62" t="s">
        <v>98</v>
      </c>
      <c r="C8" s="62" t="s">
        <v>99</v>
      </c>
      <c r="D8" s="97" t="s">
        <v>381</v>
      </c>
      <c r="E8" s="97" t="s">
        <v>381</v>
      </c>
      <c r="F8" s="97">
        <v>1.04</v>
      </c>
      <c r="G8" s="97">
        <v>1.03</v>
      </c>
      <c r="H8" s="97">
        <v>1</v>
      </c>
      <c r="I8" s="12" t="s">
        <v>100</v>
      </c>
    </row>
    <row r="9" spans="2:9" ht="18" customHeight="1">
      <c r="B9" s="62" t="s">
        <v>49</v>
      </c>
      <c r="C9" s="62" t="s">
        <v>45</v>
      </c>
      <c r="D9" s="97">
        <v>7.0000000000000007E-2</v>
      </c>
      <c r="E9" s="97">
        <v>7.0000000000000007E-2</v>
      </c>
      <c r="F9" s="97">
        <v>7.0000000000000007E-2</v>
      </c>
      <c r="G9" s="97">
        <v>0.06</v>
      </c>
      <c r="H9" s="97">
        <v>0.06</v>
      </c>
      <c r="I9" s="12" t="s">
        <v>66</v>
      </c>
    </row>
    <row r="10" spans="2:9" ht="18" customHeight="1">
      <c r="B10" s="62" t="s">
        <v>24</v>
      </c>
      <c r="C10" s="62" t="s">
        <v>25</v>
      </c>
      <c r="D10" s="97">
        <v>0.21</v>
      </c>
      <c r="E10" s="97">
        <v>0.23</v>
      </c>
      <c r="F10" s="97">
        <v>0.22</v>
      </c>
      <c r="G10" s="97">
        <v>0.21</v>
      </c>
      <c r="H10" s="97">
        <v>0.21</v>
      </c>
      <c r="I10" s="12" t="s">
        <v>26</v>
      </c>
    </row>
    <row r="11" spans="2:9" ht="18" customHeight="1">
      <c r="B11" s="62" t="s">
        <v>50</v>
      </c>
      <c r="C11" s="62" t="s">
        <v>51</v>
      </c>
      <c r="D11" s="97">
        <v>4.7</v>
      </c>
      <c r="E11" s="97">
        <v>4.7</v>
      </c>
      <c r="F11" s="97">
        <v>4.68</v>
      </c>
      <c r="G11" s="97">
        <v>4.6900000000000004</v>
      </c>
      <c r="H11" s="97">
        <v>4.6399999999999997</v>
      </c>
      <c r="I11" s="12" t="s">
        <v>52</v>
      </c>
    </row>
    <row r="12" spans="2:9" ht="18" customHeight="1">
      <c r="B12" s="62" t="s">
        <v>229</v>
      </c>
      <c r="C12" s="62" t="s">
        <v>230</v>
      </c>
      <c r="D12" s="97">
        <v>0.11</v>
      </c>
      <c r="E12" s="97">
        <v>0.11</v>
      </c>
      <c r="F12" s="97">
        <v>0.11</v>
      </c>
      <c r="G12" s="97">
        <v>0.11</v>
      </c>
      <c r="H12" s="97">
        <v>0.11</v>
      </c>
      <c r="I12" s="12" t="s">
        <v>231</v>
      </c>
    </row>
    <row r="13" spans="2:9" ht="18" customHeight="1">
      <c r="B13" s="62" t="s">
        <v>232</v>
      </c>
      <c r="C13" s="62" t="s">
        <v>233</v>
      </c>
      <c r="D13" s="97" t="s">
        <v>234</v>
      </c>
      <c r="E13" s="97" t="s">
        <v>234</v>
      </c>
      <c r="F13" s="97" t="s">
        <v>234</v>
      </c>
      <c r="G13" s="97" t="s">
        <v>234</v>
      </c>
      <c r="H13" s="97" t="s">
        <v>234</v>
      </c>
      <c r="I13" s="12" t="s">
        <v>235</v>
      </c>
    </row>
    <row r="14" spans="2:9" ht="18" customHeight="1">
      <c r="B14" s="62" t="s">
        <v>73</v>
      </c>
      <c r="C14" s="62" t="s">
        <v>74</v>
      </c>
      <c r="D14" s="97">
        <v>0.24</v>
      </c>
      <c r="E14" s="97">
        <v>0.24</v>
      </c>
      <c r="F14" s="97">
        <v>0.23</v>
      </c>
      <c r="G14" s="97">
        <v>0.23</v>
      </c>
      <c r="H14" s="97">
        <v>0.23</v>
      </c>
      <c r="I14" s="12" t="s">
        <v>75</v>
      </c>
    </row>
    <row r="15" spans="2:9" ht="18" customHeight="1">
      <c r="B15" s="62" t="s">
        <v>53</v>
      </c>
      <c r="C15" s="62" t="s">
        <v>42</v>
      </c>
      <c r="D15" s="97">
        <v>0.28999999999999998</v>
      </c>
      <c r="E15" s="97">
        <v>0.28999999999999998</v>
      </c>
      <c r="F15" s="97">
        <v>0.28999999999999998</v>
      </c>
      <c r="G15" s="97">
        <v>0.28999999999999998</v>
      </c>
      <c r="H15" s="97">
        <v>0.28000000000000003</v>
      </c>
      <c r="I15" s="12" t="s">
        <v>43</v>
      </c>
    </row>
    <row r="16" spans="2:9" ht="18" customHeight="1">
      <c r="B16" s="62" t="s">
        <v>54</v>
      </c>
      <c r="C16" s="62" t="s">
        <v>39</v>
      </c>
      <c r="D16" s="97" t="s">
        <v>381</v>
      </c>
      <c r="E16" s="97" t="s">
        <v>381</v>
      </c>
      <c r="F16" s="97" t="s">
        <v>381</v>
      </c>
      <c r="G16" s="97">
        <v>0.15</v>
      </c>
      <c r="H16" s="97" t="s">
        <v>381</v>
      </c>
      <c r="I16" s="12" t="s">
        <v>40</v>
      </c>
    </row>
    <row r="17" spans="2:9" ht="18" customHeight="1">
      <c r="B17" s="62" t="s">
        <v>236</v>
      </c>
      <c r="C17" s="62" t="s">
        <v>237</v>
      </c>
      <c r="D17" s="97" t="s">
        <v>234</v>
      </c>
      <c r="E17" s="97" t="s">
        <v>234</v>
      </c>
      <c r="F17" s="97" t="s">
        <v>234</v>
      </c>
      <c r="G17" s="97" t="s">
        <v>234</v>
      </c>
      <c r="H17" s="97" t="s">
        <v>234</v>
      </c>
      <c r="I17" s="12" t="s">
        <v>238</v>
      </c>
    </row>
    <row r="18" spans="2:9" ht="18" customHeight="1">
      <c r="B18" s="62" t="s">
        <v>239</v>
      </c>
      <c r="C18" s="62" t="s">
        <v>221</v>
      </c>
      <c r="D18" s="97" t="s">
        <v>381</v>
      </c>
      <c r="E18" s="97" t="s">
        <v>381</v>
      </c>
      <c r="F18" s="97">
        <v>0.2</v>
      </c>
      <c r="G18" s="97" t="s">
        <v>381</v>
      </c>
      <c r="H18" s="97" t="s">
        <v>381</v>
      </c>
      <c r="I18" s="12" t="s">
        <v>224</v>
      </c>
    </row>
    <row r="19" spans="2:9" ht="18" customHeight="1">
      <c r="B19" s="62" t="s">
        <v>240</v>
      </c>
      <c r="C19" s="62" t="s">
        <v>160</v>
      </c>
      <c r="D19" s="97">
        <v>1.1000000000000001</v>
      </c>
      <c r="E19" s="97" t="s">
        <v>381</v>
      </c>
      <c r="F19" s="97" t="s">
        <v>381</v>
      </c>
      <c r="G19" s="97">
        <v>1.1000000000000001</v>
      </c>
      <c r="H19" s="97" t="s">
        <v>381</v>
      </c>
      <c r="I19" s="12" t="s">
        <v>161</v>
      </c>
    </row>
    <row r="20" spans="2:9" ht="18" customHeight="1">
      <c r="B20" s="62" t="s">
        <v>122</v>
      </c>
      <c r="C20" s="62" t="s">
        <v>123</v>
      </c>
      <c r="D20" s="97">
        <v>0.26</v>
      </c>
      <c r="E20" s="97">
        <v>0.26</v>
      </c>
      <c r="F20" s="97">
        <v>0.26</v>
      </c>
      <c r="G20" s="97">
        <v>0.26</v>
      </c>
      <c r="H20" s="97">
        <v>0.26</v>
      </c>
      <c r="I20" s="12" t="s">
        <v>128</v>
      </c>
    </row>
    <row r="21" spans="2:9" ht="18" customHeight="1">
      <c r="B21" s="62" t="s">
        <v>38</v>
      </c>
      <c r="C21" s="62" t="s">
        <v>37</v>
      </c>
      <c r="D21" s="97">
        <v>1.99</v>
      </c>
      <c r="E21" s="97">
        <v>1.99</v>
      </c>
      <c r="F21" s="97">
        <v>1.98</v>
      </c>
      <c r="G21" s="97">
        <v>1.97</v>
      </c>
      <c r="H21" s="97">
        <v>1.95</v>
      </c>
      <c r="I21" s="12" t="s">
        <v>55</v>
      </c>
    </row>
    <row r="22" spans="2:9" ht="18" customHeight="1">
      <c r="B22" s="62" t="s">
        <v>241</v>
      </c>
      <c r="C22" s="62" t="s">
        <v>148</v>
      </c>
      <c r="D22" s="97" t="s">
        <v>381</v>
      </c>
      <c r="E22" s="97" t="s">
        <v>381</v>
      </c>
      <c r="F22" s="97">
        <v>0.05</v>
      </c>
      <c r="G22" s="97">
        <v>0.05</v>
      </c>
      <c r="H22" s="97">
        <v>0.05</v>
      </c>
      <c r="I22" s="12" t="s">
        <v>242</v>
      </c>
    </row>
    <row r="23" spans="2:9" ht="18" customHeight="1">
      <c r="B23" s="62" t="s">
        <v>243</v>
      </c>
      <c r="C23" s="62" t="s">
        <v>244</v>
      </c>
      <c r="D23" s="97" t="s">
        <v>381</v>
      </c>
      <c r="E23" s="97" t="s">
        <v>381</v>
      </c>
      <c r="F23" s="97">
        <v>0.3</v>
      </c>
      <c r="G23" s="97">
        <v>0.3</v>
      </c>
      <c r="H23" s="97">
        <v>0.28000000000000003</v>
      </c>
      <c r="I23" s="12" t="s">
        <v>245</v>
      </c>
    </row>
    <row r="24" spans="2:9" ht="18" customHeight="1">
      <c r="B24" s="62" t="s">
        <v>184</v>
      </c>
      <c r="C24" s="62" t="s">
        <v>183</v>
      </c>
      <c r="D24" s="97" t="s">
        <v>381</v>
      </c>
      <c r="E24" s="97" t="s">
        <v>381</v>
      </c>
      <c r="F24" s="97" t="s">
        <v>381</v>
      </c>
      <c r="G24" s="97" t="s">
        <v>381</v>
      </c>
      <c r="H24" s="97" t="s">
        <v>381</v>
      </c>
      <c r="I24" s="12" t="s">
        <v>197</v>
      </c>
    </row>
    <row r="25" spans="2:9" ht="18" customHeight="1">
      <c r="B25" s="62" t="s">
        <v>246</v>
      </c>
      <c r="C25" s="62" t="s">
        <v>247</v>
      </c>
      <c r="D25" s="97" t="s">
        <v>381</v>
      </c>
      <c r="E25" s="97" t="s">
        <v>381</v>
      </c>
      <c r="F25" s="97" t="s">
        <v>381</v>
      </c>
      <c r="G25" s="97" t="s">
        <v>381</v>
      </c>
      <c r="H25" s="97" t="s">
        <v>381</v>
      </c>
      <c r="I25" s="12" t="s">
        <v>248</v>
      </c>
    </row>
    <row r="26" spans="2:9" ht="18" customHeight="1">
      <c r="B26" s="62" t="s">
        <v>182</v>
      </c>
      <c r="C26" s="62" t="s">
        <v>151</v>
      </c>
      <c r="D26" s="97" t="s">
        <v>381</v>
      </c>
      <c r="E26" s="97" t="s">
        <v>381</v>
      </c>
      <c r="F26" s="97" t="s">
        <v>381</v>
      </c>
      <c r="G26" s="97" t="s">
        <v>381</v>
      </c>
      <c r="H26" s="97" t="s">
        <v>381</v>
      </c>
      <c r="I26" s="12" t="s">
        <v>152</v>
      </c>
    </row>
    <row r="27" spans="2:9" ht="18" customHeight="1">
      <c r="B27" s="62" t="s">
        <v>249</v>
      </c>
      <c r="C27" s="62" t="s">
        <v>106</v>
      </c>
      <c r="D27" s="97">
        <v>0.65</v>
      </c>
      <c r="E27" s="97">
        <v>0.64</v>
      </c>
      <c r="F27" s="97">
        <v>0.64</v>
      </c>
      <c r="G27" s="97">
        <v>0.64</v>
      </c>
      <c r="H27" s="97">
        <v>0.63</v>
      </c>
      <c r="I27" s="12" t="s">
        <v>107</v>
      </c>
    </row>
    <row r="28" spans="2:9" ht="18" customHeight="1">
      <c r="B28" s="62" t="s">
        <v>191</v>
      </c>
      <c r="C28" s="62" t="s">
        <v>190</v>
      </c>
      <c r="D28" s="97" t="s">
        <v>381</v>
      </c>
      <c r="E28" s="97" t="s">
        <v>381</v>
      </c>
      <c r="F28" s="97" t="s">
        <v>381</v>
      </c>
      <c r="G28" s="97"/>
      <c r="H28" s="97"/>
      <c r="I28" s="12" t="s">
        <v>250</v>
      </c>
    </row>
    <row r="29" spans="2:9" ht="18" customHeight="1">
      <c r="B29" s="62" t="s">
        <v>373</v>
      </c>
      <c r="C29" s="62" t="s">
        <v>372</v>
      </c>
      <c r="D29" s="97" t="s">
        <v>234</v>
      </c>
      <c r="E29" s="97" t="s">
        <v>234</v>
      </c>
      <c r="F29" s="97" t="s">
        <v>234</v>
      </c>
      <c r="G29" s="97" t="s">
        <v>234</v>
      </c>
      <c r="H29" s="97" t="s">
        <v>234</v>
      </c>
      <c r="I29" s="12" t="s">
        <v>374</v>
      </c>
    </row>
    <row r="30" spans="2:9" ht="18" customHeight="1">
      <c r="B30" s="62" t="s">
        <v>251</v>
      </c>
      <c r="C30" s="62" t="s">
        <v>252</v>
      </c>
      <c r="D30" s="97" t="s">
        <v>381</v>
      </c>
      <c r="E30" s="97" t="s">
        <v>381</v>
      </c>
      <c r="F30" s="97" t="s">
        <v>381</v>
      </c>
      <c r="G30" s="97" t="s">
        <v>381</v>
      </c>
      <c r="H30" s="97" t="s">
        <v>381</v>
      </c>
      <c r="I30" s="12" t="s">
        <v>253</v>
      </c>
    </row>
    <row r="31" spans="2:9" ht="18" customHeight="1">
      <c r="B31" s="62" t="s">
        <v>254</v>
      </c>
      <c r="C31" s="62" t="s">
        <v>255</v>
      </c>
      <c r="D31" s="97" t="s">
        <v>234</v>
      </c>
      <c r="E31" s="97" t="s">
        <v>234</v>
      </c>
      <c r="F31" s="97" t="s">
        <v>234</v>
      </c>
      <c r="G31" s="97" t="s">
        <v>234</v>
      </c>
      <c r="H31" s="97" t="s">
        <v>234</v>
      </c>
      <c r="I31" s="12" t="s">
        <v>256</v>
      </c>
    </row>
    <row r="32" spans="2:9" ht="18" customHeight="1">
      <c r="B32" s="62" t="s">
        <v>257</v>
      </c>
      <c r="C32" s="62" t="s">
        <v>201</v>
      </c>
      <c r="D32" s="97" t="s">
        <v>381</v>
      </c>
      <c r="E32" s="97" t="s">
        <v>381</v>
      </c>
      <c r="F32" s="97" t="s">
        <v>381</v>
      </c>
      <c r="G32" s="97" t="s">
        <v>381</v>
      </c>
      <c r="H32" s="97" t="s">
        <v>381</v>
      </c>
      <c r="I32" s="12" t="s">
        <v>204</v>
      </c>
    </row>
    <row r="33" spans="2:9" ht="18" customHeight="1">
      <c r="B33" s="62" t="s">
        <v>258</v>
      </c>
      <c r="C33" s="62" t="s">
        <v>153</v>
      </c>
      <c r="D33" s="97" t="s">
        <v>381</v>
      </c>
      <c r="E33" s="97" t="s">
        <v>381</v>
      </c>
      <c r="F33" s="97" t="s">
        <v>381</v>
      </c>
      <c r="G33" s="97" t="s">
        <v>381</v>
      </c>
      <c r="H33" s="97" t="s">
        <v>381</v>
      </c>
      <c r="I33" s="12" t="s">
        <v>154</v>
      </c>
    </row>
    <row r="34" spans="2:9" ht="18" customHeight="1">
      <c r="B34" s="62" t="s">
        <v>259</v>
      </c>
      <c r="C34" s="62" t="s">
        <v>260</v>
      </c>
      <c r="D34" s="97" t="s">
        <v>381</v>
      </c>
      <c r="E34" s="97" t="s">
        <v>381</v>
      </c>
      <c r="F34" s="97" t="s">
        <v>381</v>
      </c>
      <c r="G34" s="97" t="s">
        <v>381</v>
      </c>
      <c r="H34" s="97" t="s">
        <v>381</v>
      </c>
      <c r="I34" s="12" t="s">
        <v>261</v>
      </c>
    </row>
    <row r="35" spans="2:9" ht="18" customHeight="1">
      <c r="B35" s="62" t="s">
        <v>262</v>
      </c>
      <c r="C35" s="62" t="s">
        <v>263</v>
      </c>
      <c r="D35" s="97">
        <v>0.13</v>
      </c>
      <c r="E35" s="97" t="s">
        <v>381</v>
      </c>
      <c r="F35" s="97" t="s">
        <v>381</v>
      </c>
      <c r="G35" s="97">
        <v>0.11</v>
      </c>
      <c r="H35" s="97" t="s">
        <v>381</v>
      </c>
      <c r="I35" s="12" t="s">
        <v>264</v>
      </c>
    </row>
    <row r="36" spans="2:9" ht="18" customHeight="1">
      <c r="B36" s="62" t="s">
        <v>265</v>
      </c>
      <c r="C36" s="62" t="s">
        <v>266</v>
      </c>
      <c r="D36" s="97" t="s">
        <v>381</v>
      </c>
      <c r="E36" s="97" t="s">
        <v>381</v>
      </c>
      <c r="F36" s="97" t="s">
        <v>381</v>
      </c>
      <c r="G36" s="97" t="s">
        <v>381</v>
      </c>
      <c r="H36" s="97" t="s">
        <v>381</v>
      </c>
      <c r="I36" s="12" t="s">
        <v>267</v>
      </c>
    </row>
    <row r="37" spans="2:9" ht="18" customHeight="1">
      <c r="B37" s="62" t="s">
        <v>268</v>
      </c>
      <c r="C37" s="62" t="s">
        <v>269</v>
      </c>
      <c r="D37" s="97" t="s">
        <v>381</v>
      </c>
      <c r="E37" s="97" t="s">
        <v>381</v>
      </c>
      <c r="F37" s="97" t="s">
        <v>381</v>
      </c>
      <c r="G37" s="97" t="s">
        <v>381</v>
      </c>
      <c r="H37" s="97" t="s">
        <v>381</v>
      </c>
      <c r="I37" s="12" t="s">
        <v>270</v>
      </c>
    </row>
    <row r="38" spans="2:9" ht="18" customHeight="1">
      <c r="B38" s="62" t="s">
        <v>271</v>
      </c>
      <c r="C38" s="62" t="s">
        <v>272</v>
      </c>
      <c r="D38" s="97" t="s">
        <v>381</v>
      </c>
      <c r="E38" s="97" t="s">
        <v>381</v>
      </c>
      <c r="F38" s="97" t="s">
        <v>381</v>
      </c>
      <c r="G38" s="97" t="s">
        <v>381</v>
      </c>
      <c r="H38" s="97" t="s">
        <v>381</v>
      </c>
      <c r="I38" s="12" t="s">
        <v>273</v>
      </c>
    </row>
    <row r="39" spans="2:9" ht="18" customHeight="1">
      <c r="B39" s="62" t="s">
        <v>274</v>
      </c>
      <c r="C39" s="62" t="s">
        <v>208</v>
      </c>
      <c r="D39" s="97" t="s">
        <v>381</v>
      </c>
      <c r="E39" s="97" t="s">
        <v>381</v>
      </c>
      <c r="F39" s="97" t="s">
        <v>381</v>
      </c>
      <c r="G39" s="97" t="s">
        <v>381</v>
      </c>
      <c r="H39" s="97" t="s">
        <v>381</v>
      </c>
      <c r="I39" s="12" t="s">
        <v>209</v>
      </c>
    </row>
    <row r="40" spans="2:9" ht="18" customHeight="1">
      <c r="B40" s="62" t="s">
        <v>275</v>
      </c>
      <c r="C40" s="62" t="s">
        <v>276</v>
      </c>
      <c r="D40" s="97" t="s">
        <v>381</v>
      </c>
      <c r="E40" s="97" t="s">
        <v>381</v>
      </c>
      <c r="F40" s="97" t="s">
        <v>381</v>
      </c>
      <c r="G40" s="97" t="s">
        <v>381</v>
      </c>
      <c r="H40" s="97" t="s">
        <v>381</v>
      </c>
      <c r="I40" s="12" t="s">
        <v>277</v>
      </c>
    </row>
    <row r="41" spans="2:9" ht="18" customHeight="1">
      <c r="B41" s="62" t="s">
        <v>278</v>
      </c>
      <c r="C41" s="62" t="s">
        <v>279</v>
      </c>
      <c r="D41" s="97" t="s">
        <v>381</v>
      </c>
      <c r="E41" s="97" t="s">
        <v>381</v>
      </c>
      <c r="F41" s="97" t="s">
        <v>381</v>
      </c>
      <c r="G41" s="97" t="s">
        <v>381</v>
      </c>
      <c r="H41" s="97">
        <v>0.78</v>
      </c>
      <c r="I41" s="12" t="s">
        <v>280</v>
      </c>
    </row>
    <row r="42" spans="2:9" ht="18" customHeight="1">
      <c r="B42" s="62" t="s">
        <v>281</v>
      </c>
      <c r="C42" s="62" t="s">
        <v>282</v>
      </c>
      <c r="D42" s="97" t="s">
        <v>381</v>
      </c>
      <c r="E42" s="97" t="s">
        <v>381</v>
      </c>
      <c r="F42" s="97" t="s">
        <v>381</v>
      </c>
      <c r="G42" s="97" t="s">
        <v>381</v>
      </c>
      <c r="H42" s="97" t="s">
        <v>381</v>
      </c>
      <c r="I42" s="12" t="s">
        <v>283</v>
      </c>
    </row>
    <row r="43" spans="2:9" ht="18" customHeight="1">
      <c r="B43" s="62" t="s">
        <v>200</v>
      </c>
      <c r="C43" s="62" t="s">
        <v>199</v>
      </c>
      <c r="D43" s="97" t="s">
        <v>381</v>
      </c>
      <c r="E43" s="97" t="s">
        <v>381</v>
      </c>
      <c r="F43" s="97" t="s">
        <v>381</v>
      </c>
      <c r="G43" s="97" t="s">
        <v>381</v>
      </c>
      <c r="H43" s="97" t="s">
        <v>381</v>
      </c>
      <c r="I43" s="12" t="s">
        <v>284</v>
      </c>
    </row>
    <row r="44" spans="2:9" ht="18" customHeight="1">
      <c r="B44" s="62" t="s">
        <v>285</v>
      </c>
      <c r="C44" s="62" t="s">
        <v>286</v>
      </c>
      <c r="D44" s="97" t="s">
        <v>381</v>
      </c>
      <c r="E44" s="97" t="s">
        <v>381</v>
      </c>
      <c r="F44" s="97" t="s">
        <v>381</v>
      </c>
      <c r="G44" s="97" t="s">
        <v>381</v>
      </c>
      <c r="H44" s="97" t="s">
        <v>381</v>
      </c>
      <c r="I44" s="12" t="s">
        <v>287</v>
      </c>
    </row>
    <row r="45" spans="2:9" ht="18" customHeight="1">
      <c r="B45" s="62" t="s">
        <v>288</v>
      </c>
      <c r="C45" s="62" t="s">
        <v>289</v>
      </c>
      <c r="D45" s="97" t="s">
        <v>381</v>
      </c>
      <c r="E45" s="97" t="s">
        <v>381</v>
      </c>
      <c r="F45" s="97" t="s">
        <v>381</v>
      </c>
      <c r="G45" s="97" t="s">
        <v>381</v>
      </c>
      <c r="H45" s="97" t="s">
        <v>381</v>
      </c>
      <c r="I45" s="12" t="s">
        <v>290</v>
      </c>
    </row>
    <row r="46" spans="2:9" ht="18" customHeight="1">
      <c r="B46" s="62" t="s">
        <v>291</v>
      </c>
      <c r="C46" s="62" t="s">
        <v>292</v>
      </c>
      <c r="D46" s="97" t="s">
        <v>381</v>
      </c>
      <c r="E46" s="97" t="s">
        <v>381</v>
      </c>
      <c r="F46" s="97" t="s">
        <v>381</v>
      </c>
      <c r="G46" s="97" t="s">
        <v>381</v>
      </c>
      <c r="H46" s="97" t="s">
        <v>381</v>
      </c>
      <c r="I46" s="12" t="s">
        <v>293</v>
      </c>
    </row>
    <row r="47" spans="2:9" ht="18" customHeight="1">
      <c r="B47" s="62" t="s">
        <v>294</v>
      </c>
      <c r="C47" s="92" t="s">
        <v>295</v>
      </c>
      <c r="D47" s="97" t="s">
        <v>381</v>
      </c>
      <c r="E47" s="97" t="s">
        <v>381</v>
      </c>
      <c r="F47" s="97" t="s">
        <v>381</v>
      </c>
      <c r="G47" s="97">
        <v>0.17</v>
      </c>
      <c r="H47" s="97" t="s">
        <v>381</v>
      </c>
      <c r="I47" s="93" t="s">
        <v>296</v>
      </c>
    </row>
    <row r="48" spans="2:9" ht="18" customHeight="1">
      <c r="B48" s="62" t="s">
        <v>297</v>
      </c>
      <c r="C48" s="92" t="s">
        <v>298</v>
      </c>
      <c r="D48" s="97" t="s">
        <v>381</v>
      </c>
      <c r="E48" s="97" t="s">
        <v>381</v>
      </c>
      <c r="F48" s="97" t="s">
        <v>381</v>
      </c>
      <c r="G48" s="97" t="s">
        <v>381</v>
      </c>
      <c r="H48" s="97" t="s">
        <v>381</v>
      </c>
      <c r="I48" s="93" t="s">
        <v>299</v>
      </c>
    </row>
    <row r="49" spans="2:9" ht="18" customHeight="1">
      <c r="B49" s="61" t="s">
        <v>27</v>
      </c>
      <c r="C49" s="88"/>
      <c r="D49" s="89"/>
      <c r="E49" s="89"/>
      <c r="F49" s="89"/>
      <c r="G49" s="89"/>
      <c r="H49" s="90"/>
      <c r="I49" s="91" t="s">
        <v>300</v>
      </c>
    </row>
    <row r="50" spans="2:9" ht="18" customHeight="1">
      <c r="B50" s="62" t="s">
        <v>385</v>
      </c>
      <c r="C50" s="62" t="s">
        <v>32</v>
      </c>
      <c r="D50" s="97">
        <v>13</v>
      </c>
      <c r="E50" s="97">
        <v>13</v>
      </c>
      <c r="F50" s="97">
        <v>13.05</v>
      </c>
      <c r="G50" s="97">
        <v>13.07</v>
      </c>
      <c r="H50" s="97">
        <v>13.13</v>
      </c>
      <c r="I50" s="12" t="s">
        <v>33</v>
      </c>
    </row>
    <row r="51" spans="2:9" ht="18" customHeight="1">
      <c r="B51" s="62" t="s">
        <v>112</v>
      </c>
      <c r="C51" s="62" t="s">
        <v>113</v>
      </c>
      <c r="D51" s="97">
        <v>3.56</v>
      </c>
      <c r="E51" s="97" t="s">
        <v>381</v>
      </c>
      <c r="F51" s="97">
        <v>4.09</v>
      </c>
      <c r="G51" s="97">
        <v>3.7</v>
      </c>
      <c r="H51" s="97">
        <v>3.75</v>
      </c>
      <c r="I51" s="12" t="s">
        <v>301</v>
      </c>
    </row>
    <row r="52" spans="2:9" ht="25.5" customHeight="1">
      <c r="B52" s="61" t="s">
        <v>114</v>
      </c>
      <c r="C52" s="88"/>
      <c r="D52" s="89"/>
      <c r="E52" s="89"/>
      <c r="F52" s="89"/>
      <c r="G52" s="89"/>
      <c r="H52" s="90"/>
      <c r="I52" s="91" t="s">
        <v>116</v>
      </c>
    </row>
    <row r="53" spans="2:9" ht="18" customHeight="1">
      <c r="B53" s="62" t="s">
        <v>302</v>
      </c>
      <c r="C53" s="62" t="s">
        <v>163</v>
      </c>
      <c r="D53" s="97">
        <v>0.89</v>
      </c>
      <c r="E53" s="97">
        <v>0.95</v>
      </c>
      <c r="F53" s="97">
        <v>0.9</v>
      </c>
      <c r="G53" s="97">
        <v>0.87</v>
      </c>
      <c r="H53" s="97">
        <v>0.91</v>
      </c>
      <c r="I53" s="12" t="s">
        <v>164</v>
      </c>
    </row>
    <row r="54" spans="2:9" ht="18" customHeight="1">
      <c r="B54" s="62" t="s">
        <v>303</v>
      </c>
      <c r="C54" s="62" t="s">
        <v>149</v>
      </c>
      <c r="D54" s="97" t="s">
        <v>381</v>
      </c>
      <c r="E54" s="97" t="s">
        <v>381</v>
      </c>
      <c r="F54" s="97" t="s">
        <v>381</v>
      </c>
      <c r="G54" s="97" t="s">
        <v>381</v>
      </c>
      <c r="H54" s="97" t="s">
        <v>381</v>
      </c>
      <c r="I54" s="12" t="s">
        <v>150</v>
      </c>
    </row>
    <row r="55" spans="2:9" ht="18" customHeight="1">
      <c r="B55" s="62" t="s">
        <v>304</v>
      </c>
      <c r="C55" s="62" t="s">
        <v>210</v>
      </c>
      <c r="D55" s="97" t="s">
        <v>381</v>
      </c>
      <c r="E55" s="97" t="s">
        <v>381</v>
      </c>
      <c r="F55" s="97" t="s">
        <v>381</v>
      </c>
      <c r="G55" s="97" t="s">
        <v>381</v>
      </c>
      <c r="H55" s="97" t="s">
        <v>381</v>
      </c>
      <c r="I55" s="12" t="s">
        <v>305</v>
      </c>
    </row>
    <row r="56" spans="2:9" ht="18" customHeight="1">
      <c r="B56" s="62" t="s">
        <v>306</v>
      </c>
      <c r="C56" s="62" t="s">
        <v>207</v>
      </c>
      <c r="D56" s="97">
        <v>0.55000000000000004</v>
      </c>
      <c r="E56" s="97">
        <v>0.55000000000000004</v>
      </c>
      <c r="F56" s="97">
        <v>0.55000000000000004</v>
      </c>
      <c r="G56" s="97">
        <v>0.55000000000000004</v>
      </c>
      <c r="H56" s="97" t="s">
        <v>381</v>
      </c>
      <c r="I56" s="12" t="s">
        <v>211</v>
      </c>
    </row>
    <row r="57" spans="2:9" ht="18" customHeight="1">
      <c r="B57" s="62" t="s">
        <v>307</v>
      </c>
      <c r="C57" s="62" t="s">
        <v>308</v>
      </c>
      <c r="D57" s="97" t="s">
        <v>381</v>
      </c>
      <c r="E57" s="97" t="s">
        <v>381</v>
      </c>
      <c r="F57" s="97" t="s">
        <v>381</v>
      </c>
      <c r="G57" s="97" t="s">
        <v>381</v>
      </c>
      <c r="H57" s="97" t="s">
        <v>381</v>
      </c>
      <c r="I57" s="12" t="s">
        <v>309</v>
      </c>
    </row>
    <row r="58" spans="2:9" ht="26.25" customHeight="1">
      <c r="B58" s="61" t="s">
        <v>165</v>
      </c>
      <c r="C58" s="88"/>
      <c r="D58" s="89"/>
      <c r="E58" s="89"/>
      <c r="F58" s="89"/>
      <c r="G58" s="89"/>
      <c r="H58" s="90"/>
      <c r="I58" s="91" t="s">
        <v>169</v>
      </c>
    </row>
    <row r="59" spans="2:9" ht="18" customHeight="1">
      <c r="B59" s="62" t="s">
        <v>310</v>
      </c>
      <c r="C59" s="62" t="s">
        <v>311</v>
      </c>
      <c r="D59" s="97" t="s">
        <v>234</v>
      </c>
      <c r="E59" s="97" t="s">
        <v>234</v>
      </c>
      <c r="F59" s="97" t="s">
        <v>234</v>
      </c>
      <c r="G59" s="97" t="s">
        <v>234</v>
      </c>
      <c r="H59" s="97" t="s">
        <v>234</v>
      </c>
      <c r="I59" s="12" t="s">
        <v>312</v>
      </c>
    </row>
    <row r="60" spans="2:9" ht="18" customHeight="1">
      <c r="B60" s="62" t="s">
        <v>313</v>
      </c>
      <c r="C60" s="62" t="s">
        <v>314</v>
      </c>
      <c r="D60" s="97" t="s">
        <v>234</v>
      </c>
      <c r="E60" s="97" t="s">
        <v>234</v>
      </c>
      <c r="F60" s="97" t="s">
        <v>234</v>
      </c>
      <c r="G60" s="97" t="s">
        <v>234</v>
      </c>
      <c r="H60" s="97" t="s">
        <v>234</v>
      </c>
      <c r="I60" s="12" t="s">
        <v>315</v>
      </c>
    </row>
    <row r="61" spans="2:9" ht="18" customHeight="1">
      <c r="B61" s="62" t="s">
        <v>316</v>
      </c>
      <c r="C61" s="62" t="s">
        <v>317</v>
      </c>
      <c r="D61" s="97" t="s">
        <v>234</v>
      </c>
      <c r="E61" s="97" t="s">
        <v>234</v>
      </c>
      <c r="F61" s="97" t="s">
        <v>234</v>
      </c>
      <c r="G61" s="97" t="s">
        <v>234</v>
      </c>
      <c r="H61" s="97" t="s">
        <v>234</v>
      </c>
      <c r="I61" s="94" t="s">
        <v>318</v>
      </c>
    </row>
    <row r="62" spans="2:9" ht="18" customHeight="1">
      <c r="B62" s="62" t="s">
        <v>166</v>
      </c>
      <c r="C62" s="62" t="s">
        <v>167</v>
      </c>
      <c r="D62" s="97" t="s">
        <v>381</v>
      </c>
      <c r="E62" s="97" t="s">
        <v>381</v>
      </c>
      <c r="F62" s="97" t="s">
        <v>381</v>
      </c>
      <c r="G62" s="97" t="s">
        <v>381</v>
      </c>
      <c r="H62" s="97" t="s">
        <v>381</v>
      </c>
      <c r="I62" s="12" t="s">
        <v>168</v>
      </c>
    </row>
    <row r="63" spans="2:9" ht="18" customHeight="1">
      <c r="B63" s="62" t="s">
        <v>319</v>
      </c>
      <c r="C63" s="62" t="s">
        <v>320</v>
      </c>
      <c r="D63" s="97" t="s">
        <v>234</v>
      </c>
      <c r="E63" s="97" t="s">
        <v>234</v>
      </c>
      <c r="F63" s="97" t="s">
        <v>234</v>
      </c>
      <c r="G63" s="97" t="s">
        <v>234</v>
      </c>
      <c r="H63" s="97" t="s">
        <v>234</v>
      </c>
      <c r="I63" s="12" t="s">
        <v>321</v>
      </c>
    </row>
    <row r="64" spans="2:9" ht="18.75" customHeight="1">
      <c r="B64" s="62" t="s">
        <v>322</v>
      </c>
      <c r="C64" s="62" t="s">
        <v>323</v>
      </c>
      <c r="D64" s="97" t="s">
        <v>234</v>
      </c>
      <c r="E64" s="97" t="s">
        <v>234</v>
      </c>
      <c r="F64" s="97" t="s">
        <v>234</v>
      </c>
      <c r="G64" s="97" t="s">
        <v>234</v>
      </c>
      <c r="H64" s="97" t="s">
        <v>234</v>
      </c>
      <c r="I64" s="12" t="s">
        <v>324</v>
      </c>
    </row>
    <row r="65" spans="2:9" ht="19.5" customHeight="1">
      <c r="B65" s="146" t="s">
        <v>423</v>
      </c>
      <c r="C65" s="147"/>
      <c r="D65" s="147"/>
      <c r="E65" s="147"/>
      <c r="F65" s="147"/>
      <c r="G65" s="147"/>
      <c r="H65" s="147"/>
      <c r="I65" s="148"/>
    </row>
    <row r="66" spans="2:9" ht="21" customHeight="1">
      <c r="B66" s="149" t="s">
        <v>424</v>
      </c>
      <c r="C66" s="150"/>
      <c r="D66" s="150"/>
      <c r="E66" s="150"/>
      <c r="F66" s="150"/>
      <c r="G66" s="150"/>
      <c r="H66" s="150"/>
      <c r="I66" s="151"/>
    </row>
    <row r="67" spans="2:9" ht="21" customHeight="1">
      <c r="B67" s="152" t="s">
        <v>226</v>
      </c>
      <c r="C67" s="153" t="s">
        <v>119</v>
      </c>
      <c r="D67" s="154">
        <v>45991</v>
      </c>
      <c r="E67" s="154">
        <v>45992</v>
      </c>
      <c r="F67" s="154">
        <v>45993</v>
      </c>
      <c r="G67" s="154">
        <v>45994</v>
      </c>
      <c r="H67" s="154">
        <v>45995</v>
      </c>
      <c r="I67" s="152" t="s">
        <v>227</v>
      </c>
    </row>
    <row r="68" spans="2:9" ht="12" customHeight="1">
      <c r="B68" s="152"/>
      <c r="C68" s="153"/>
      <c r="D68" s="154"/>
      <c r="E68" s="154"/>
      <c r="F68" s="154"/>
      <c r="G68" s="154"/>
      <c r="H68" s="154"/>
      <c r="I68" s="152"/>
    </row>
    <row r="69" spans="2:9" ht="21.75" customHeight="1">
      <c r="B69" s="61" t="s">
        <v>325</v>
      </c>
      <c r="C69" s="88"/>
      <c r="D69" s="89"/>
      <c r="E69" s="89"/>
      <c r="F69" s="89"/>
      <c r="G69" s="89"/>
      <c r="H69" s="90"/>
      <c r="I69" s="91" t="s">
        <v>380</v>
      </c>
    </row>
    <row r="70" spans="2:9" ht="20.100000000000001" customHeight="1">
      <c r="B70" s="62" t="s">
        <v>326</v>
      </c>
      <c r="C70" s="62" t="s">
        <v>143</v>
      </c>
      <c r="D70" s="97">
        <v>4.4000000000000004</v>
      </c>
      <c r="E70" s="97" t="s">
        <v>381</v>
      </c>
      <c r="F70" s="97">
        <v>5.5</v>
      </c>
      <c r="G70" s="97">
        <v>5.5</v>
      </c>
      <c r="H70" s="97">
        <v>5.5</v>
      </c>
      <c r="I70" s="12" t="s">
        <v>144</v>
      </c>
    </row>
    <row r="71" spans="2:9" ht="20.100000000000001" customHeight="1">
      <c r="B71" s="62" t="s">
        <v>67</v>
      </c>
      <c r="C71" s="62" t="s">
        <v>68</v>
      </c>
      <c r="D71" s="97">
        <v>3.75</v>
      </c>
      <c r="E71" s="97">
        <v>3.81</v>
      </c>
      <c r="F71" s="97">
        <v>3.85</v>
      </c>
      <c r="G71" s="97">
        <v>3.75</v>
      </c>
      <c r="H71" s="97">
        <v>3.8</v>
      </c>
      <c r="I71" s="12" t="s">
        <v>69</v>
      </c>
    </row>
    <row r="72" spans="2:9" ht="20.100000000000001" customHeight="1">
      <c r="B72" s="62" t="s">
        <v>327</v>
      </c>
      <c r="C72" s="62" t="s">
        <v>178</v>
      </c>
      <c r="D72" s="97" t="s">
        <v>381</v>
      </c>
      <c r="E72" s="97" t="s">
        <v>381</v>
      </c>
      <c r="F72" s="97" t="s">
        <v>381</v>
      </c>
      <c r="G72" s="97" t="s">
        <v>381</v>
      </c>
      <c r="H72" s="97">
        <v>0.91</v>
      </c>
      <c r="I72" s="12" t="s">
        <v>180</v>
      </c>
    </row>
    <row r="73" spans="2:9" ht="20.100000000000001" customHeight="1">
      <c r="B73" s="62" t="s">
        <v>328</v>
      </c>
      <c r="C73" s="62" t="s">
        <v>329</v>
      </c>
      <c r="D73" s="97" t="s">
        <v>234</v>
      </c>
      <c r="E73" s="97" t="s">
        <v>234</v>
      </c>
      <c r="F73" s="97" t="s">
        <v>234</v>
      </c>
      <c r="G73" s="97" t="s">
        <v>234</v>
      </c>
      <c r="H73" s="97" t="s">
        <v>234</v>
      </c>
      <c r="I73" s="12" t="s">
        <v>330</v>
      </c>
    </row>
    <row r="74" spans="2:9" ht="20.100000000000001" customHeight="1">
      <c r="B74" s="62" t="s">
        <v>70</v>
      </c>
      <c r="C74" s="62" t="s">
        <v>71</v>
      </c>
      <c r="D74" s="97">
        <v>28.85</v>
      </c>
      <c r="E74" s="97">
        <v>28.5</v>
      </c>
      <c r="F74" s="97">
        <v>27.8</v>
      </c>
      <c r="G74" s="97">
        <v>27</v>
      </c>
      <c r="H74" s="97">
        <v>27</v>
      </c>
      <c r="I74" s="12" t="s">
        <v>72</v>
      </c>
    </row>
    <row r="75" spans="2:9" ht="20.100000000000001" customHeight="1">
      <c r="B75" s="62" t="s">
        <v>331</v>
      </c>
      <c r="C75" s="62" t="s">
        <v>179</v>
      </c>
      <c r="D75" s="97">
        <v>2</v>
      </c>
      <c r="E75" s="97">
        <v>1.9</v>
      </c>
      <c r="F75" s="97">
        <v>1.9</v>
      </c>
      <c r="G75" s="97">
        <v>1.97</v>
      </c>
      <c r="H75" s="97">
        <v>1.97</v>
      </c>
      <c r="I75" s="12" t="s">
        <v>181</v>
      </c>
    </row>
    <row r="76" spans="2:9" ht="20.100000000000001" customHeight="1">
      <c r="B76" s="62" t="s">
        <v>332</v>
      </c>
      <c r="C76" s="62" t="s">
        <v>215</v>
      </c>
      <c r="D76" s="97" t="s">
        <v>381</v>
      </c>
      <c r="E76" s="97">
        <v>1.0900000000000001</v>
      </c>
      <c r="F76" s="97">
        <v>1.04</v>
      </c>
      <c r="G76" s="97">
        <v>0.99</v>
      </c>
      <c r="H76" s="97" t="s">
        <v>381</v>
      </c>
      <c r="I76" s="12" t="s">
        <v>216</v>
      </c>
    </row>
    <row r="77" spans="2:9" ht="20.100000000000001" customHeight="1">
      <c r="B77" s="62" t="s">
        <v>333</v>
      </c>
      <c r="C77" s="62" t="s">
        <v>202</v>
      </c>
      <c r="D77" s="97">
        <v>2.2999999999999998</v>
      </c>
      <c r="E77" s="97">
        <v>2.4</v>
      </c>
      <c r="F77" s="97">
        <v>2.4</v>
      </c>
      <c r="G77" s="97">
        <v>2.4</v>
      </c>
      <c r="H77" s="97">
        <v>2.36</v>
      </c>
      <c r="I77" s="12" t="s">
        <v>203</v>
      </c>
    </row>
    <row r="78" spans="2:9" ht="20.100000000000001" customHeight="1">
      <c r="B78" s="62" t="s">
        <v>213</v>
      </c>
      <c r="C78" s="62" t="s">
        <v>212</v>
      </c>
      <c r="D78" s="97" t="s">
        <v>381</v>
      </c>
      <c r="E78" s="97" t="s">
        <v>381</v>
      </c>
      <c r="F78" s="97" t="s">
        <v>381</v>
      </c>
      <c r="G78" s="97" t="s">
        <v>381</v>
      </c>
      <c r="H78" s="97" t="s">
        <v>381</v>
      </c>
      <c r="I78" s="94" t="s">
        <v>218</v>
      </c>
    </row>
    <row r="79" spans="2:9" ht="20.100000000000001" customHeight="1">
      <c r="B79" s="62" t="s">
        <v>117</v>
      </c>
      <c r="C79" s="62" t="s">
        <v>118</v>
      </c>
      <c r="D79" s="97" t="s">
        <v>381</v>
      </c>
      <c r="E79" s="97" t="s">
        <v>381</v>
      </c>
      <c r="F79" s="97" t="s">
        <v>381</v>
      </c>
      <c r="G79" s="97" t="s">
        <v>381</v>
      </c>
      <c r="H79" s="97" t="s">
        <v>381</v>
      </c>
      <c r="I79" s="94" t="s">
        <v>334</v>
      </c>
    </row>
    <row r="80" spans="2:9" ht="20.100000000000001" customHeight="1">
      <c r="B80" s="62" t="s">
        <v>335</v>
      </c>
      <c r="C80" s="92" t="s">
        <v>336</v>
      </c>
      <c r="D80" s="97" t="s">
        <v>381</v>
      </c>
      <c r="E80" s="97" t="s">
        <v>381</v>
      </c>
      <c r="F80" s="97" t="s">
        <v>381</v>
      </c>
      <c r="G80" s="97" t="s">
        <v>381</v>
      </c>
      <c r="H80" s="97" t="s">
        <v>381</v>
      </c>
      <c r="I80" s="95" t="s">
        <v>337</v>
      </c>
    </row>
    <row r="81" spans="2:9" ht="20.100000000000001" customHeight="1">
      <c r="B81" s="61" t="s">
        <v>76</v>
      </c>
      <c r="C81" s="88"/>
      <c r="D81" s="89"/>
      <c r="E81" s="89"/>
      <c r="F81" s="89"/>
      <c r="G81" s="89"/>
      <c r="H81" s="90"/>
      <c r="I81" s="91" t="s">
        <v>30</v>
      </c>
    </row>
    <row r="82" spans="2:9" ht="20.100000000000001" customHeight="1">
      <c r="B82" s="62" t="s">
        <v>56</v>
      </c>
      <c r="C82" s="62" t="s">
        <v>57</v>
      </c>
      <c r="D82" s="97">
        <v>2.39</v>
      </c>
      <c r="E82" s="97">
        <v>2.38</v>
      </c>
      <c r="F82" s="97">
        <v>2.36</v>
      </c>
      <c r="G82" s="97">
        <v>2.2599999999999998</v>
      </c>
      <c r="H82" s="97">
        <v>2.2599999999999998</v>
      </c>
      <c r="I82" s="12" t="s">
        <v>58</v>
      </c>
    </row>
    <row r="83" spans="2:9" ht="20.100000000000001" customHeight="1">
      <c r="B83" s="62" t="s">
        <v>157</v>
      </c>
      <c r="C83" s="62" t="s">
        <v>156</v>
      </c>
      <c r="D83" s="97">
        <v>5.7</v>
      </c>
      <c r="E83" s="97">
        <v>5.6</v>
      </c>
      <c r="F83" s="97">
        <v>5.6</v>
      </c>
      <c r="G83" s="97">
        <v>5.6</v>
      </c>
      <c r="H83" s="97">
        <v>5.55</v>
      </c>
      <c r="I83" s="12" t="s">
        <v>158</v>
      </c>
    </row>
    <row r="84" spans="2:9" ht="20.100000000000001" customHeight="1">
      <c r="B84" s="62" t="s">
        <v>187</v>
      </c>
      <c r="C84" s="62" t="s">
        <v>185</v>
      </c>
      <c r="D84" s="97">
        <v>17.5</v>
      </c>
      <c r="E84" s="97">
        <v>17.5</v>
      </c>
      <c r="F84" s="97" t="s">
        <v>381</v>
      </c>
      <c r="G84" s="97">
        <v>17.5</v>
      </c>
      <c r="H84" s="97" t="s">
        <v>381</v>
      </c>
      <c r="I84" s="12" t="s">
        <v>196</v>
      </c>
    </row>
    <row r="85" spans="2:9" ht="20.100000000000001" customHeight="1">
      <c r="B85" s="62" t="s">
        <v>338</v>
      </c>
      <c r="C85" s="62" t="s">
        <v>339</v>
      </c>
      <c r="D85" s="97" t="s">
        <v>381</v>
      </c>
      <c r="E85" s="97" t="s">
        <v>381</v>
      </c>
      <c r="F85" s="97" t="s">
        <v>381</v>
      </c>
      <c r="G85" s="97" t="s">
        <v>381</v>
      </c>
      <c r="H85" s="97" t="s">
        <v>381</v>
      </c>
      <c r="I85" s="12" t="s">
        <v>340</v>
      </c>
    </row>
    <row r="86" spans="2:9" ht="20.100000000000001" customHeight="1">
      <c r="B86" s="62" t="s">
        <v>59</v>
      </c>
      <c r="C86" s="62" t="s">
        <v>34</v>
      </c>
      <c r="D86" s="97">
        <v>5.3</v>
      </c>
      <c r="E86" s="97">
        <v>5.47</v>
      </c>
      <c r="F86" s="97">
        <v>5.45</v>
      </c>
      <c r="G86" s="97">
        <v>5.4</v>
      </c>
      <c r="H86" s="97">
        <v>5.29</v>
      </c>
      <c r="I86" s="12" t="s">
        <v>35</v>
      </c>
    </row>
    <row r="87" spans="2:9" ht="20.100000000000001" customHeight="1">
      <c r="B87" s="62" t="s">
        <v>60</v>
      </c>
      <c r="C87" s="62" t="s">
        <v>41</v>
      </c>
      <c r="D87" s="97">
        <v>2.65</v>
      </c>
      <c r="E87" s="97">
        <v>2.65</v>
      </c>
      <c r="F87" s="97">
        <v>2.58</v>
      </c>
      <c r="G87" s="97">
        <v>2.58</v>
      </c>
      <c r="H87" s="97">
        <v>2.58</v>
      </c>
      <c r="I87" s="12" t="s">
        <v>61</v>
      </c>
    </row>
    <row r="88" spans="2:9" ht="20.100000000000001" customHeight="1">
      <c r="B88" s="62" t="s">
        <v>341</v>
      </c>
      <c r="C88" s="62" t="s">
        <v>77</v>
      </c>
      <c r="D88" s="97">
        <v>1.84</v>
      </c>
      <c r="E88" s="97" t="s">
        <v>381</v>
      </c>
      <c r="F88" s="97">
        <v>1.8</v>
      </c>
      <c r="G88" s="97">
        <v>1.85</v>
      </c>
      <c r="H88" s="97" t="s">
        <v>381</v>
      </c>
      <c r="I88" s="12" t="s">
        <v>78</v>
      </c>
    </row>
    <row r="89" spans="2:9" ht="20.100000000000001" customHeight="1">
      <c r="B89" s="62" t="s">
        <v>342</v>
      </c>
      <c r="C89" s="62" t="s">
        <v>343</v>
      </c>
      <c r="D89" s="97">
        <v>1.18</v>
      </c>
      <c r="E89" s="97">
        <v>1.2</v>
      </c>
      <c r="F89" s="97">
        <v>1.26</v>
      </c>
      <c r="G89" s="97">
        <v>1.23</v>
      </c>
      <c r="H89" s="97">
        <v>1.21</v>
      </c>
      <c r="I89" s="12" t="s">
        <v>344</v>
      </c>
    </row>
    <row r="90" spans="2:9" ht="20.100000000000001" customHeight="1">
      <c r="B90" s="62" t="s">
        <v>345</v>
      </c>
      <c r="C90" s="62" t="s">
        <v>146</v>
      </c>
      <c r="D90" s="97">
        <v>1.9</v>
      </c>
      <c r="E90" s="97">
        <v>1.86</v>
      </c>
      <c r="F90" s="97" t="s">
        <v>381</v>
      </c>
      <c r="G90" s="97">
        <v>1.86</v>
      </c>
      <c r="H90" s="97">
        <v>1.88</v>
      </c>
      <c r="I90" s="12" t="s">
        <v>147</v>
      </c>
    </row>
    <row r="91" spans="2:9" ht="20.100000000000001" customHeight="1">
      <c r="B91" s="62" t="s">
        <v>103</v>
      </c>
      <c r="C91" s="62" t="s">
        <v>79</v>
      </c>
      <c r="D91" s="97">
        <v>1.88</v>
      </c>
      <c r="E91" s="97">
        <v>1.88</v>
      </c>
      <c r="F91" s="97">
        <v>1.88</v>
      </c>
      <c r="G91" s="97">
        <v>1.85</v>
      </c>
      <c r="H91" s="97" t="s">
        <v>381</v>
      </c>
      <c r="I91" s="12" t="s">
        <v>80</v>
      </c>
    </row>
    <row r="92" spans="2:9" ht="20.100000000000001" customHeight="1">
      <c r="B92" s="62" t="s">
        <v>62</v>
      </c>
      <c r="C92" s="62" t="s">
        <v>46</v>
      </c>
      <c r="D92" s="97">
        <v>2.75</v>
      </c>
      <c r="E92" s="97">
        <v>2.7</v>
      </c>
      <c r="F92" s="97">
        <v>2.65</v>
      </c>
      <c r="G92" s="97">
        <v>2.6</v>
      </c>
      <c r="H92" s="97">
        <v>2.65</v>
      </c>
      <c r="I92" s="12" t="s">
        <v>44</v>
      </c>
    </row>
    <row r="93" spans="2:9" ht="20.100000000000001" customHeight="1">
      <c r="B93" s="62" t="s">
        <v>81</v>
      </c>
      <c r="C93" s="62" t="s">
        <v>82</v>
      </c>
      <c r="D93" s="97">
        <v>3.22</v>
      </c>
      <c r="E93" s="97">
        <v>3.26</v>
      </c>
      <c r="F93" s="97">
        <v>3.2</v>
      </c>
      <c r="G93" s="97">
        <v>3.15</v>
      </c>
      <c r="H93" s="97">
        <v>3.15</v>
      </c>
      <c r="I93" s="12" t="s">
        <v>83</v>
      </c>
    </row>
    <row r="94" spans="2:9" ht="20.100000000000001" customHeight="1">
      <c r="B94" s="62" t="s">
        <v>127</v>
      </c>
      <c r="C94" s="62" t="s">
        <v>126</v>
      </c>
      <c r="D94" s="97" t="s">
        <v>381</v>
      </c>
      <c r="E94" s="97" t="s">
        <v>381</v>
      </c>
      <c r="F94" s="97" t="s">
        <v>381</v>
      </c>
      <c r="G94" s="97">
        <v>4.2</v>
      </c>
      <c r="H94" s="97">
        <v>4.5</v>
      </c>
      <c r="I94" s="12" t="s">
        <v>129</v>
      </c>
    </row>
    <row r="95" spans="2:9" ht="20.100000000000001" customHeight="1">
      <c r="B95" s="62" t="s">
        <v>188</v>
      </c>
      <c r="C95" s="62" t="s">
        <v>186</v>
      </c>
      <c r="D95" s="97">
        <v>1.25</v>
      </c>
      <c r="E95" s="97">
        <v>1.3</v>
      </c>
      <c r="F95" s="97">
        <v>1.3</v>
      </c>
      <c r="G95" s="97">
        <v>1.3</v>
      </c>
      <c r="H95" s="97">
        <v>1.26</v>
      </c>
      <c r="I95" s="12" t="s">
        <v>195</v>
      </c>
    </row>
    <row r="96" spans="2:9" ht="20.100000000000001" customHeight="1">
      <c r="B96" s="62" t="s">
        <v>346</v>
      </c>
      <c r="C96" s="62" t="s">
        <v>155</v>
      </c>
      <c r="D96" s="97">
        <v>2.1</v>
      </c>
      <c r="E96" s="97" t="s">
        <v>381</v>
      </c>
      <c r="F96" s="97" t="s">
        <v>381</v>
      </c>
      <c r="G96" s="97" t="s">
        <v>381</v>
      </c>
      <c r="H96" s="97" t="s">
        <v>381</v>
      </c>
      <c r="I96" s="12" t="s">
        <v>159</v>
      </c>
    </row>
    <row r="97" spans="2:9" ht="20.100000000000001" customHeight="1">
      <c r="B97" s="62" t="s">
        <v>84</v>
      </c>
      <c r="C97" s="62" t="s">
        <v>85</v>
      </c>
      <c r="D97" s="97">
        <v>2.35</v>
      </c>
      <c r="E97" s="97" t="s">
        <v>381</v>
      </c>
      <c r="F97" s="97">
        <v>2.2799999999999998</v>
      </c>
      <c r="G97" s="97">
        <v>2.25</v>
      </c>
      <c r="H97" s="97">
        <v>2.2999999999999998</v>
      </c>
      <c r="I97" s="12" t="s">
        <v>86</v>
      </c>
    </row>
    <row r="98" spans="2:9" ht="20.100000000000001" customHeight="1">
      <c r="B98" s="62" t="s">
        <v>87</v>
      </c>
      <c r="C98" s="62" t="s">
        <v>88</v>
      </c>
      <c r="D98" s="97">
        <v>2.2200000000000002</v>
      </c>
      <c r="E98" s="97">
        <v>2.1</v>
      </c>
      <c r="F98" s="97">
        <v>2.11</v>
      </c>
      <c r="G98" s="97">
        <v>2.2200000000000002</v>
      </c>
      <c r="H98" s="97">
        <v>2.2000000000000002</v>
      </c>
      <c r="I98" s="12" t="s">
        <v>89</v>
      </c>
    </row>
    <row r="99" spans="2:9" ht="20.100000000000001" customHeight="1">
      <c r="B99" s="62" t="s">
        <v>347</v>
      </c>
      <c r="C99" s="62" t="s">
        <v>348</v>
      </c>
      <c r="D99" s="97" t="s">
        <v>381</v>
      </c>
      <c r="E99" s="97" t="s">
        <v>381</v>
      </c>
      <c r="F99" s="97" t="s">
        <v>381</v>
      </c>
      <c r="G99" s="97" t="s">
        <v>381</v>
      </c>
      <c r="H99" s="97" t="s">
        <v>381</v>
      </c>
      <c r="I99" s="12" t="s">
        <v>349</v>
      </c>
    </row>
    <row r="100" spans="2:9" ht="20.100000000000001" customHeight="1">
      <c r="B100" s="62" t="s">
        <v>350</v>
      </c>
      <c r="C100" s="62" t="s">
        <v>192</v>
      </c>
      <c r="D100" s="97" t="s">
        <v>381</v>
      </c>
      <c r="E100" s="97">
        <v>0.7</v>
      </c>
      <c r="F100" s="97">
        <v>0.73</v>
      </c>
      <c r="G100" s="97">
        <v>0.74</v>
      </c>
      <c r="H100" s="97">
        <v>0.75</v>
      </c>
      <c r="I100" s="12" t="s">
        <v>193</v>
      </c>
    </row>
    <row r="101" spans="2:9" ht="20.100000000000001" customHeight="1">
      <c r="B101" s="62" t="s">
        <v>351</v>
      </c>
      <c r="C101" s="62" t="s">
        <v>131</v>
      </c>
      <c r="D101" s="97">
        <v>1.3</v>
      </c>
      <c r="E101" s="97">
        <v>1.31</v>
      </c>
      <c r="F101" s="97">
        <v>1.3</v>
      </c>
      <c r="G101" s="97" t="s">
        <v>381</v>
      </c>
      <c r="H101" s="97" t="s">
        <v>381</v>
      </c>
      <c r="I101" s="96" t="s">
        <v>132</v>
      </c>
    </row>
    <row r="102" spans="2:9" ht="20.100000000000001" customHeight="1">
      <c r="B102" s="61" t="s">
        <v>352</v>
      </c>
      <c r="C102" s="88"/>
      <c r="D102" s="89"/>
      <c r="E102" s="89"/>
      <c r="F102" s="89"/>
      <c r="G102" s="89"/>
      <c r="H102" s="90"/>
      <c r="I102" s="91" t="s">
        <v>63</v>
      </c>
    </row>
    <row r="103" spans="2:9" ht="20.100000000000001" customHeight="1">
      <c r="B103" s="62" t="s">
        <v>101</v>
      </c>
      <c r="C103" s="62" t="s">
        <v>102</v>
      </c>
      <c r="D103" s="97" t="s">
        <v>381</v>
      </c>
      <c r="E103" s="97" t="s">
        <v>381</v>
      </c>
      <c r="F103" s="97" t="s">
        <v>381</v>
      </c>
      <c r="G103" s="97" t="s">
        <v>381</v>
      </c>
      <c r="H103" s="97" t="s">
        <v>381</v>
      </c>
      <c r="I103" s="12" t="s">
        <v>104</v>
      </c>
    </row>
    <row r="104" spans="2:9" ht="20.100000000000001" customHeight="1">
      <c r="B104" s="62" t="s">
        <v>90</v>
      </c>
      <c r="C104" s="62" t="s">
        <v>91</v>
      </c>
      <c r="D104" s="97">
        <v>9</v>
      </c>
      <c r="E104" s="97">
        <v>9</v>
      </c>
      <c r="F104" s="97">
        <v>9</v>
      </c>
      <c r="G104" s="97">
        <v>9</v>
      </c>
      <c r="H104" s="97">
        <v>9</v>
      </c>
      <c r="I104" s="12" t="s">
        <v>92</v>
      </c>
    </row>
    <row r="105" spans="2:9" ht="20.100000000000001" customHeight="1">
      <c r="B105" s="62" t="s">
        <v>175</v>
      </c>
      <c r="C105" s="62" t="s">
        <v>176</v>
      </c>
      <c r="D105" s="97" t="s">
        <v>381</v>
      </c>
      <c r="E105" s="97" t="s">
        <v>381</v>
      </c>
      <c r="F105" s="97">
        <v>103</v>
      </c>
      <c r="G105" s="97">
        <v>105</v>
      </c>
      <c r="H105" s="97" t="s">
        <v>381</v>
      </c>
      <c r="I105" s="12" t="s">
        <v>177</v>
      </c>
    </row>
    <row r="106" spans="2:9" ht="20.100000000000001" customHeight="1">
      <c r="B106" s="62" t="s">
        <v>109</v>
      </c>
      <c r="C106" s="62" t="s">
        <v>110</v>
      </c>
      <c r="D106" s="97" t="s">
        <v>381</v>
      </c>
      <c r="E106" s="97">
        <v>11.55</v>
      </c>
      <c r="F106" s="97">
        <v>11.5</v>
      </c>
      <c r="G106" s="97">
        <v>11.56</v>
      </c>
      <c r="H106" s="97">
        <v>11.5</v>
      </c>
      <c r="I106" s="12" t="s">
        <v>111</v>
      </c>
    </row>
    <row r="107" spans="2:9" ht="20.100000000000001" customHeight="1">
      <c r="B107" s="62" t="s">
        <v>379</v>
      </c>
      <c r="C107" s="62" t="s">
        <v>105</v>
      </c>
      <c r="D107" s="97">
        <v>10.31</v>
      </c>
      <c r="E107" s="97">
        <v>10.31</v>
      </c>
      <c r="F107" s="97">
        <v>10.5</v>
      </c>
      <c r="G107" s="97" t="s">
        <v>381</v>
      </c>
      <c r="H107" s="97">
        <v>10.85</v>
      </c>
      <c r="I107" s="12" t="s">
        <v>108</v>
      </c>
    </row>
    <row r="108" spans="2:9" ht="19.5" customHeight="1">
      <c r="B108" s="62" t="s">
        <v>353</v>
      </c>
      <c r="C108" s="62" t="s">
        <v>354</v>
      </c>
      <c r="D108" s="97">
        <v>18</v>
      </c>
      <c r="E108" s="97" t="s">
        <v>381</v>
      </c>
      <c r="F108" s="97">
        <v>18</v>
      </c>
      <c r="G108" s="97">
        <v>15.3</v>
      </c>
      <c r="H108" s="97">
        <v>13.01</v>
      </c>
      <c r="I108" s="12" t="s">
        <v>355</v>
      </c>
    </row>
    <row r="109" spans="2:9" ht="20.100000000000001" customHeight="1">
      <c r="B109" s="62" t="s">
        <v>125</v>
      </c>
      <c r="C109" s="62" t="s">
        <v>124</v>
      </c>
      <c r="D109" s="97">
        <v>37</v>
      </c>
      <c r="E109" s="97">
        <v>38</v>
      </c>
      <c r="F109" s="97">
        <v>38</v>
      </c>
      <c r="G109" s="97" t="s">
        <v>381</v>
      </c>
      <c r="H109" s="97">
        <v>38</v>
      </c>
      <c r="I109" s="12" t="s">
        <v>130</v>
      </c>
    </row>
    <row r="110" spans="2:9" ht="20.100000000000001" customHeight="1">
      <c r="B110" s="62" t="s">
        <v>356</v>
      </c>
      <c r="C110" s="62" t="s">
        <v>214</v>
      </c>
      <c r="D110" s="97">
        <v>23.5</v>
      </c>
      <c r="E110" s="97">
        <v>23.5</v>
      </c>
      <c r="F110" s="97">
        <v>23.7</v>
      </c>
      <c r="G110" s="97">
        <v>23.7</v>
      </c>
      <c r="H110" s="97">
        <v>23</v>
      </c>
      <c r="I110" s="12" t="s">
        <v>217</v>
      </c>
    </row>
    <row r="111" spans="2:9" ht="20.100000000000001" customHeight="1">
      <c r="B111" s="62" t="s">
        <v>357</v>
      </c>
      <c r="C111" s="62" t="s">
        <v>173</v>
      </c>
      <c r="D111" s="97">
        <v>36</v>
      </c>
      <c r="E111" s="97" t="s">
        <v>381</v>
      </c>
      <c r="F111" s="97" t="s">
        <v>381</v>
      </c>
      <c r="G111" s="97" t="s">
        <v>381</v>
      </c>
      <c r="H111" s="97">
        <v>35.5</v>
      </c>
      <c r="I111" s="94" t="s">
        <v>174</v>
      </c>
    </row>
    <row r="112" spans="2:9" ht="20.100000000000001" customHeight="1">
      <c r="B112" s="61" t="s">
        <v>358</v>
      </c>
      <c r="C112" s="88"/>
      <c r="D112" s="89"/>
      <c r="E112" s="89"/>
      <c r="F112" s="89"/>
      <c r="G112" s="89"/>
      <c r="H112" s="90"/>
      <c r="I112" s="91" t="s">
        <v>29</v>
      </c>
    </row>
    <row r="113" spans="2:9" ht="20.100000000000001" customHeight="1">
      <c r="B113" s="62" t="s">
        <v>359</v>
      </c>
      <c r="C113" s="62" t="s">
        <v>219</v>
      </c>
      <c r="D113" s="97">
        <v>0.4</v>
      </c>
      <c r="E113" s="97">
        <v>0.4</v>
      </c>
      <c r="F113" s="97">
        <v>0.4</v>
      </c>
      <c r="G113" s="97">
        <v>0.4</v>
      </c>
      <c r="H113" s="97">
        <v>0.46</v>
      </c>
      <c r="I113" s="12" t="s">
        <v>220</v>
      </c>
    </row>
    <row r="114" spans="2:9" ht="20.100000000000001" customHeight="1">
      <c r="B114" s="62" t="s">
        <v>222</v>
      </c>
      <c r="C114" s="62" t="s">
        <v>223</v>
      </c>
      <c r="D114" s="97" t="s">
        <v>381</v>
      </c>
      <c r="E114" s="97" t="s">
        <v>381</v>
      </c>
      <c r="F114" s="97" t="s">
        <v>381</v>
      </c>
      <c r="G114" s="97" t="s">
        <v>381</v>
      </c>
      <c r="H114" s="97">
        <v>2.4500000000000002</v>
      </c>
      <c r="I114" s="12" t="s">
        <v>225</v>
      </c>
    </row>
    <row r="115" spans="2:9" ht="20.100000000000001" customHeight="1">
      <c r="B115" s="62" t="s">
        <v>360</v>
      </c>
      <c r="C115" s="62" t="s">
        <v>205</v>
      </c>
      <c r="D115" s="97">
        <v>6.45</v>
      </c>
      <c r="E115" s="97" t="s">
        <v>381</v>
      </c>
      <c r="F115" s="97" t="s">
        <v>381</v>
      </c>
      <c r="G115" s="97" t="s">
        <v>381</v>
      </c>
      <c r="H115" s="97" t="s">
        <v>381</v>
      </c>
      <c r="I115" s="12" t="s">
        <v>206</v>
      </c>
    </row>
    <row r="116" spans="2:9" ht="20.100000000000001" customHeight="1">
      <c r="B116" s="62" t="s">
        <v>361</v>
      </c>
      <c r="C116" s="62" t="s">
        <v>141</v>
      </c>
      <c r="D116" s="97">
        <v>4.9000000000000004</v>
      </c>
      <c r="E116" s="97">
        <v>4.95</v>
      </c>
      <c r="F116" s="97">
        <v>4.9000000000000004</v>
      </c>
      <c r="G116" s="97">
        <v>4.8499999999999996</v>
      </c>
      <c r="H116" s="97">
        <v>4.7</v>
      </c>
      <c r="I116" s="12" t="s">
        <v>142</v>
      </c>
    </row>
    <row r="117" spans="2:9" ht="20.100000000000001" customHeight="1">
      <c r="B117" s="62" t="s">
        <v>362</v>
      </c>
      <c r="C117" s="62" t="s">
        <v>363</v>
      </c>
      <c r="D117" s="97" t="s">
        <v>381</v>
      </c>
      <c r="E117" s="97">
        <v>4.55</v>
      </c>
      <c r="F117" s="97" t="s">
        <v>381</v>
      </c>
      <c r="G117" s="97">
        <v>5</v>
      </c>
      <c r="H117" s="97">
        <v>4.99</v>
      </c>
      <c r="I117" s="12" t="s">
        <v>364</v>
      </c>
    </row>
    <row r="118" spans="2:9" ht="20.100000000000001" customHeight="1">
      <c r="B118" s="62" t="s">
        <v>365</v>
      </c>
      <c r="C118" s="62" t="s">
        <v>189</v>
      </c>
      <c r="D118" s="97" t="s">
        <v>381</v>
      </c>
      <c r="E118" s="97" t="s">
        <v>381</v>
      </c>
      <c r="F118" s="97" t="s">
        <v>381</v>
      </c>
      <c r="G118" s="97" t="s">
        <v>381</v>
      </c>
      <c r="H118" s="97" t="s">
        <v>381</v>
      </c>
      <c r="I118" s="12" t="s">
        <v>194</v>
      </c>
    </row>
    <row r="119" spans="2:9" ht="20.100000000000001" customHeight="1">
      <c r="B119" s="62" t="s">
        <v>366</v>
      </c>
      <c r="C119" s="62" t="s">
        <v>367</v>
      </c>
      <c r="D119" s="97">
        <v>14.26</v>
      </c>
      <c r="E119" s="97">
        <v>13.99</v>
      </c>
      <c r="F119" s="97">
        <v>12</v>
      </c>
      <c r="G119" s="97">
        <v>12.5</v>
      </c>
      <c r="H119" s="97">
        <v>11</v>
      </c>
      <c r="I119" s="12" t="s">
        <v>368</v>
      </c>
    </row>
    <row r="120" spans="2:9" ht="20.100000000000001" customHeight="1">
      <c r="B120" s="62" t="s">
        <v>369</v>
      </c>
      <c r="C120" s="62" t="s">
        <v>370</v>
      </c>
      <c r="D120" s="97" t="s">
        <v>381</v>
      </c>
      <c r="E120" s="97" t="s">
        <v>381</v>
      </c>
      <c r="F120" s="97" t="s">
        <v>381</v>
      </c>
      <c r="G120" s="97" t="s">
        <v>381</v>
      </c>
      <c r="H120" s="97" t="s">
        <v>381</v>
      </c>
      <c r="I120" s="12" t="s">
        <v>371</v>
      </c>
    </row>
  </sheetData>
  <mergeCells count="20">
    <mergeCell ref="B65:I65"/>
    <mergeCell ref="B66:I66"/>
    <mergeCell ref="B67:B68"/>
    <mergeCell ref="C67:C68"/>
    <mergeCell ref="I67:I68"/>
    <mergeCell ref="G67:G68"/>
    <mergeCell ref="H67:H68"/>
    <mergeCell ref="D67:D68"/>
    <mergeCell ref="E67:E68"/>
    <mergeCell ref="F67:F68"/>
    <mergeCell ref="B1:I1"/>
    <mergeCell ref="B2:I2"/>
    <mergeCell ref="B3:B4"/>
    <mergeCell ref="C3:C4"/>
    <mergeCell ref="D3:D4"/>
    <mergeCell ref="I3:I4"/>
    <mergeCell ref="G3:G4"/>
    <mergeCell ref="H3:H4"/>
    <mergeCell ref="E3:E4"/>
    <mergeCell ref="F3:F4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0"/>
  <sheetViews>
    <sheetView rightToLeft="1" topLeftCell="A49" zoomScale="130" zoomScaleNormal="130" workbookViewId="0">
      <selection activeCell="A60" sqref="A60:N64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59" t="s">
        <v>429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</row>
    <row r="2" spans="1:14" ht="28.5" customHeight="1">
      <c r="A2" s="28" t="s">
        <v>5</v>
      </c>
      <c r="B2" s="163" t="s">
        <v>430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29" t="s">
        <v>3</v>
      </c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</row>
    <row r="5" spans="1:14" ht="18" customHeight="1">
      <c r="A5" s="37" t="s">
        <v>375</v>
      </c>
      <c r="B5" s="38" t="s">
        <v>170</v>
      </c>
      <c r="C5" s="39">
        <v>0.68</v>
      </c>
      <c r="D5" s="40">
        <v>0.68</v>
      </c>
      <c r="E5" s="40">
        <v>0.66</v>
      </c>
      <c r="F5" s="41">
        <v>0.67</v>
      </c>
      <c r="G5" s="41">
        <v>0.66</v>
      </c>
      <c r="H5" s="41">
        <v>0.68</v>
      </c>
      <c r="I5" s="42">
        <v>-2.9411764705882359</v>
      </c>
      <c r="J5" s="43">
        <v>78</v>
      </c>
      <c r="K5" s="43">
        <v>60945951</v>
      </c>
      <c r="L5" s="43">
        <v>40779252.030000001</v>
      </c>
      <c r="M5" s="44">
        <v>5</v>
      </c>
      <c r="N5" s="45" t="s">
        <v>171</v>
      </c>
    </row>
    <row r="6" spans="1:14" ht="18" customHeight="1">
      <c r="A6" s="37" t="s">
        <v>403</v>
      </c>
      <c r="B6" s="38" t="s">
        <v>36</v>
      </c>
      <c r="C6" s="39">
        <v>3.47</v>
      </c>
      <c r="D6" s="40">
        <v>3.5</v>
      </c>
      <c r="E6" s="40">
        <v>3.36</v>
      </c>
      <c r="F6" s="41">
        <v>3.42</v>
      </c>
      <c r="G6" s="41">
        <v>3.46</v>
      </c>
      <c r="H6" s="41">
        <v>3.47</v>
      </c>
      <c r="I6" s="42">
        <v>-0.28818443804035088</v>
      </c>
      <c r="J6" s="43">
        <v>370</v>
      </c>
      <c r="K6" s="43">
        <v>96016078</v>
      </c>
      <c r="L6" s="43">
        <v>328790862.60000002</v>
      </c>
      <c r="M6" s="44">
        <v>5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0.98</v>
      </c>
      <c r="D7" s="40">
        <v>1.04</v>
      </c>
      <c r="E7" s="40">
        <v>0.98</v>
      </c>
      <c r="F7" s="41">
        <v>1</v>
      </c>
      <c r="G7" s="41">
        <v>1</v>
      </c>
      <c r="H7" s="41">
        <v>0.98</v>
      </c>
      <c r="I7" s="42">
        <v>2.0408163265306145</v>
      </c>
      <c r="J7" s="43">
        <v>66</v>
      </c>
      <c r="K7" s="43">
        <v>23841672</v>
      </c>
      <c r="L7" s="43">
        <v>23777838.32</v>
      </c>
      <c r="M7" s="44">
        <v>3</v>
      </c>
      <c r="N7" s="45" t="s">
        <v>100</v>
      </c>
    </row>
    <row r="8" spans="1:14" ht="18" customHeight="1">
      <c r="A8" s="37" t="s">
        <v>387</v>
      </c>
      <c r="B8" s="38" t="s">
        <v>45</v>
      </c>
      <c r="C8" s="39">
        <v>7.0000000000000007E-2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7.0000000000000007E-2</v>
      </c>
      <c r="I8" s="42">
        <v>-14.285714285714302</v>
      </c>
      <c r="J8" s="43">
        <v>19</v>
      </c>
      <c r="K8" s="43">
        <v>58991425</v>
      </c>
      <c r="L8" s="43">
        <v>3539535.5</v>
      </c>
      <c r="M8" s="44">
        <v>5</v>
      </c>
      <c r="N8" s="45" t="s">
        <v>66</v>
      </c>
    </row>
    <row r="9" spans="1:14" ht="18" customHeight="1">
      <c r="A9" s="37" t="s">
        <v>24</v>
      </c>
      <c r="B9" s="38" t="s">
        <v>25</v>
      </c>
      <c r="C9" s="46">
        <v>0.21</v>
      </c>
      <c r="D9" s="46">
        <v>0.23</v>
      </c>
      <c r="E9" s="46">
        <v>0.21</v>
      </c>
      <c r="F9" s="41">
        <v>0.22</v>
      </c>
      <c r="G9" s="41">
        <v>0.21</v>
      </c>
      <c r="H9" s="41">
        <v>0.21</v>
      </c>
      <c r="I9" s="42">
        <v>0</v>
      </c>
      <c r="J9" s="43">
        <v>58</v>
      </c>
      <c r="K9" s="43">
        <v>110180306</v>
      </c>
      <c r="L9" s="43">
        <v>23999952.230000004</v>
      </c>
      <c r="M9" s="44">
        <v>5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4.68</v>
      </c>
      <c r="D10" s="40">
        <v>4.7</v>
      </c>
      <c r="E10" s="40">
        <v>4.5999999999999996</v>
      </c>
      <c r="F10" s="41">
        <v>4.68</v>
      </c>
      <c r="G10" s="41">
        <v>4.6399999999999997</v>
      </c>
      <c r="H10" s="41">
        <v>4.68</v>
      </c>
      <c r="I10" s="42">
        <v>-0.85470085470085166</v>
      </c>
      <c r="J10" s="43">
        <v>218</v>
      </c>
      <c r="K10" s="43">
        <v>61269122</v>
      </c>
      <c r="L10" s="43">
        <v>286785518.67999995</v>
      </c>
      <c r="M10" s="44">
        <v>5</v>
      </c>
      <c r="N10" s="45" t="s">
        <v>52</v>
      </c>
    </row>
    <row r="11" spans="1:14" ht="18" customHeight="1">
      <c r="A11" s="37" t="s">
        <v>432</v>
      </c>
      <c r="B11" s="38" t="s">
        <v>74</v>
      </c>
      <c r="C11" s="39">
        <v>0.24</v>
      </c>
      <c r="D11" s="40">
        <v>0.25</v>
      </c>
      <c r="E11" s="40">
        <v>0.23</v>
      </c>
      <c r="F11" s="41">
        <v>0.23</v>
      </c>
      <c r="G11" s="41">
        <v>0.23</v>
      </c>
      <c r="H11" s="41">
        <v>0.24</v>
      </c>
      <c r="I11" s="42">
        <v>-4.1666666666666625</v>
      </c>
      <c r="J11" s="43">
        <v>54</v>
      </c>
      <c r="K11" s="43">
        <v>58819836</v>
      </c>
      <c r="L11" s="43">
        <v>13779170.27</v>
      </c>
      <c r="M11" s="44">
        <v>4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0.28999999999999998</v>
      </c>
      <c r="D12" s="40">
        <v>0.28999999999999998</v>
      </c>
      <c r="E12" s="40">
        <v>0.28000000000000003</v>
      </c>
      <c r="F12" s="41">
        <v>0.28999999999999998</v>
      </c>
      <c r="G12" s="41">
        <v>0.28000000000000003</v>
      </c>
      <c r="H12" s="41">
        <v>0.28999999999999998</v>
      </c>
      <c r="I12" s="42">
        <v>-3.4482758620689502</v>
      </c>
      <c r="J12" s="43">
        <v>51</v>
      </c>
      <c r="K12" s="43">
        <v>240637901</v>
      </c>
      <c r="L12" s="43">
        <v>68492225.24000001</v>
      </c>
      <c r="M12" s="44">
        <v>5</v>
      </c>
      <c r="N12" s="45" t="s">
        <v>43</v>
      </c>
    </row>
    <row r="13" spans="1:14" ht="18" customHeight="1">
      <c r="A13" s="37" t="s">
        <v>406</v>
      </c>
      <c r="B13" s="38" t="s">
        <v>39</v>
      </c>
      <c r="C13" s="39">
        <v>0.15</v>
      </c>
      <c r="D13" s="40">
        <v>0.15</v>
      </c>
      <c r="E13" s="40">
        <v>0.15</v>
      </c>
      <c r="F13" s="41">
        <v>0.15</v>
      </c>
      <c r="G13" s="41">
        <v>0.15</v>
      </c>
      <c r="H13" s="41">
        <v>0.14000000000000001</v>
      </c>
      <c r="I13" s="42">
        <v>7.1428571428571397</v>
      </c>
      <c r="J13" s="43">
        <v>2</v>
      </c>
      <c r="K13" s="43">
        <v>1065035</v>
      </c>
      <c r="L13" s="43">
        <v>159755.25</v>
      </c>
      <c r="M13" s="44">
        <v>1</v>
      </c>
      <c r="N13" s="45" t="s">
        <v>40</v>
      </c>
    </row>
    <row r="14" spans="1:14" ht="18" customHeight="1">
      <c r="A14" s="37" t="s">
        <v>396</v>
      </c>
      <c r="B14" s="38" t="s">
        <v>221</v>
      </c>
      <c r="C14" s="39">
        <v>0.2</v>
      </c>
      <c r="D14" s="40">
        <v>0.2</v>
      </c>
      <c r="E14" s="40">
        <v>0.2</v>
      </c>
      <c r="F14" s="41">
        <v>0.2</v>
      </c>
      <c r="G14" s="41">
        <v>0.2</v>
      </c>
      <c r="H14" s="41">
        <v>0.2</v>
      </c>
      <c r="I14" s="42">
        <v>0</v>
      </c>
      <c r="J14" s="43">
        <v>1</v>
      </c>
      <c r="K14" s="43">
        <v>4000</v>
      </c>
      <c r="L14" s="43">
        <v>800</v>
      </c>
      <c r="M14" s="44">
        <v>1</v>
      </c>
      <c r="N14" s="45" t="s">
        <v>224</v>
      </c>
    </row>
    <row r="15" spans="1:14" ht="18" customHeight="1">
      <c r="A15" s="37" t="s">
        <v>240</v>
      </c>
      <c r="B15" s="38" t="s">
        <v>160</v>
      </c>
      <c r="C15" s="39">
        <v>1.1000000000000001</v>
      </c>
      <c r="D15" s="40">
        <v>1.1000000000000001</v>
      </c>
      <c r="E15" s="40">
        <v>1.1000000000000001</v>
      </c>
      <c r="F15" s="41">
        <v>1.1000000000000001</v>
      </c>
      <c r="G15" s="41">
        <v>1.1000000000000001</v>
      </c>
      <c r="H15" s="41">
        <v>1.1000000000000001</v>
      </c>
      <c r="I15" s="42">
        <v>0</v>
      </c>
      <c r="J15" s="43">
        <v>3</v>
      </c>
      <c r="K15" s="43">
        <v>267235</v>
      </c>
      <c r="L15" s="43">
        <v>293958.5</v>
      </c>
      <c r="M15" s="44">
        <v>2</v>
      </c>
      <c r="N15" s="45" t="s">
        <v>161</v>
      </c>
    </row>
    <row r="16" spans="1:14" ht="18" customHeight="1">
      <c r="A16" s="37" t="s">
        <v>388</v>
      </c>
      <c r="B16" s="38" t="s">
        <v>123</v>
      </c>
      <c r="C16" s="39">
        <v>0.25</v>
      </c>
      <c r="D16" s="40">
        <v>0.27</v>
      </c>
      <c r="E16" s="40">
        <v>0.25</v>
      </c>
      <c r="F16" s="41">
        <v>0.26</v>
      </c>
      <c r="G16" s="41">
        <v>0.26</v>
      </c>
      <c r="H16" s="41">
        <v>0.26</v>
      </c>
      <c r="I16" s="42">
        <v>0</v>
      </c>
      <c r="J16" s="43">
        <v>48</v>
      </c>
      <c r="K16" s="43">
        <v>93206340</v>
      </c>
      <c r="L16" s="43">
        <v>23859345</v>
      </c>
      <c r="M16" s="44">
        <v>5</v>
      </c>
      <c r="N16" s="45" t="s">
        <v>128</v>
      </c>
    </row>
    <row r="17" spans="1:14" ht="18" customHeight="1">
      <c r="A17" s="37" t="s">
        <v>38</v>
      </c>
      <c r="B17" s="38" t="s">
        <v>37</v>
      </c>
      <c r="C17" s="39">
        <v>2</v>
      </c>
      <c r="D17" s="40">
        <v>2</v>
      </c>
      <c r="E17" s="40">
        <v>1.95</v>
      </c>
      <c r="F17" s="41">
        <v>1.97</v>
      </c>
      <c r="G17" s="41">
        <v>1.95</v>
      </c>
      <c r="H17" s="41">
        <v>1.99</v>
      </c>
      <c r="I17" s="42">
        <v>-2.010050251256279</v>
      </c>
      <c r="J17" s="43">
        <v>380</v>
      </c>
      <c r="K17" s="43">
        <v>232363066</v>
      </c>
      <c r="L17" s="43">
        <v>457159145.30000001</v>
      </c>
      <c r="M17" s="44">
        <v>5</v>
      </c>
      <c r="N17" s="45" t="s">
        <v>55</v>
      </c>
    </row>
    <row r="18" spans="1:14" ht="18" customHeight="1">
      <c r="A18" s="37" t="s">
        <v>243</v>
      </c>
      <c r="B18" s="38" t="s">
        <v>244</v>
      </c>
      <c r="C18" s="39">
        <v>0.26</v>
      </c>
      <c r="D18" s="40">
        <v>0.3</v>
      </c>
      <c r="E18" s="40">
        <v>0.26</v>
      </c>
      <c r="F18" s="41">
        <v>0.28000000000000003</v>
      </c>
      <c r="G18" s="41">
        <v>0.28000000000000003</v>
      </c>
      <c r="H18" s="41">
        <v>0.3</v>
      </c>
      <c r="I18" s="42">
        <v>-6.6666666666666536</v>
      </c>
      <c r="J18" s="43">
        <v>6</v>
      </c>
      <c r="K18" s="43">
        <v>84831</v>
      </c>
      <c r="L18" s="43">
        <v>23749.3</v>
      </c>
      <c r="M18" s="44">
        <v>3</v>
      </c>
      <c r="N18" s="45" t="s">
        <v>245</v>
      </c>
    </row>
    <row r="19" spans="1:14" ht="18" customHeight="1">
      <c r="A19" s="37" t="s">
        <v>407</v>
      </c>
      <c r="B19" s="38" t="s">
        <v>279</v>
      </c>
      <c r="C19" s="39">
        <v>0.78</v>
      </c>
      <c r="D19" s="40">
        <v>0.78</v>
      </c>
      <c r="E19" s="40">
        <v>0.78</v>
      </c>
      <c r="F19" s="41">
        <v>0.78</v>
      </c>
      <c r="G19" s="41">
        <v>0.78</v>
      </c>
      <c r="H19" s="41">
        <v>0.78</v>
      </c>
      <c r="I19" s="42">
        <v>0</v>
      </c>
      <c r="J19" s="43">
        <v>3</v>
      </c>
      <c r="K19" s="43">
        <v>32000</v>
      </c>
      <c r="L19" s="43">
        <v>24960</v>
      </c>
      <c r="M19" s="44">
        <v>1</v>
      </c>
      <c r="N19" s="45" t="s">
        <v>280</v>
      </c>
    </row>
    <row r="20" spans="1:14" ht="18" customHeight="1">
      <c r="A20" s="47" t="s">
        <v>13</v>
      </c>
      <c r="B20" s="47"/>
      <c r="C20" s="128"/>
      <c r="D20" s="128"/>
      <c r="E20" s="128"/>
      <c r="F20" s="128"/>
      <c r="G20" s="128"/>
      <c r="H20" s="128"/>
      <c r="I20" s="128"/>
      <c r="J20" s="48">
        <f>SUM(J5:J19)</f>
        <v>1357</v>
      </c>
      <c r="K20" s="49">
        <f>SUM(K5:K19)</f>
        <v>1037724798</v>
      </c>
      <c r="L20" s="49">
        <f>SUM(L5:L19)</f>
        <v>1271466068.2199998</v>
      </c>
      <c r="M20" s="49">
        <v>5</v>
      </c>
      <c r="N20" s="47" t="s">
        <v>14</v>
      </c>
    </row>
    <row r="21" spans="1:14" ht="18" customHeight="1">
      <c r="A21" s="51" t="s">
        <v>27</v>
      </c>
      <c r="B21" s="51"/>
      <c r="C21" s="129" t="s">
        <v>95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</row>
    <row r="22" spans="1:14" ht="18" customHeight="1">
      <c r="A22" s="37" t="s">
        <v>385</v>
      </c>
      <c r="B22" s="38" t="s">
        <v>32</v>
      </c>
      <c r="C22" s="107">
        <v>12.9</v>
      </c>
      <c r="D22" s="107">
        <v>13.13</v>
      </c>
      <c r="E22" s="107">
        <v>12.9</v>
      </c>
      <c r="F22" s="41">
        <v>13.05</v>
      </c>
      <c r="G22" s="41">
        <v>13.13</v>
      </c>
      <c r="H22" s="41">
        <v>12.9</v>
      </c>
      <c r="I22" s="42">
        <v>1.7829457364341161</v>
      </c>
      <c r="J22" s="43">
        <v>248</v>
      </c>
      <c r="K22" s="43">
        <v>18977892</v>
      </c>
      <c r="L22" s="43">
        <v>247618001.13999999</v>
      </c>
      <c r="M22" s="44">
        <v>5</v>
      </c>
      <c r="N22" s="45" t="s">
        <v>33</v>
      </c>
    </row>
    <row r="23" spans="1:14" ht="18" customHeight="1">
      <c r="A23" s="37" t="s">
        <v>112</v>
      </c>
      <c r="B23" s="38" t="s">
        <v>113</v>
      </c>
      <c r="C23" s="107">
        <v>3.1</v>
      </c>
      <c r="D23" s="107">
        <v>4.4000000000000004</v>
      </c>
      <c r="E23" s="107">
        <v>3.1</v>
      </c>
      <c r="F23" s="41">
        <v>3.85</v>
      </c>
      <c r="G23" s="41">
        <v>3.75</v>
      </c>
      <c r="H23" s="41">
        <v>3.1</v>
      </c>
      <c r="I23" s="42">
        <v>20.967741935483875</v>
      </c>
      <c r="J23" s="43">
        <v>125</v>
      </c>
      <c r="K23" s="43">
        <v>5904139</v>
      </c>
      <c r="L23" s="43">
        <v>22727462.379999999</v>
      </c>
      <c r="M23" s="44">
        <v>4</v>
      </c>
      <c r="N23" s="45" t="s">
        <v>301</v>
      </c>
    </row>
    <row r="24" spans="1:14" ht="18" customHeight="1">
      <c r="A24" s="47" t="s">
        <v>93</v>
      </c>
      <c r="B24" s="47"/>
      <c r="C24" s="68"/>
      <c r="D24" s="69"/>
      <c r="E24" s="69"/>
      <c r="F24" s="70"/>
      <c r="G24" s="70"/>
      <c r="H24" s="70"/>
      <c r="I24" s="71"/>
      <c r="J24" s="48">
        <f>SUM(J22:J23)</f>
        <v>373</v>
      </c>
      <c r="K24" s="49">
        <f>SUM(K22:K23)</f>
        <v>24882031</v>
      </c>
      <c r="L24" s="49">
        <f>SUM(L22:L23)</f>
        <v>270345463.51999998</v>
      </c>
      <c r="M24" s="49">
        <v>5</v>
      </c>
      <c r="N24" s="47" t="s">
        <v>14</v>
      </c>
    </row>
    <row r="25" spans="1:14" ht="18" customHeight="1">
      <c r="A25" s="51" t="s">
        <v>114</v>
      </c>
      <c r="B25" s="51"/>
      <c r="C25" s="129" t="s">
        <v>116</v>
      </c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14" s="11" customFormat="1" ht="18" customHeight="1">
      <c r="A26" s="37" t="s">
        <v>382</v>
      </c>
      <c r="B26" s="55" t="s">
        <v>163</v>
      </c>
      <c r="C26" s="52">
        <v>0.88</v>
      </c>
      <c r="D26" s="52">
        <v>0.98</v>
      </c>
      <c r="E26" s="52">
        <v>0.87</v>
      </c>
      <c r="F26" s="41">
        <v>0.92</v>
      </c>
      <c r="G26" s="41">
        <v>0.91</v>
      </c>
      <c r="H26" s="41">
        <v>0.86</v>
      </c>
      <c r="I26" s="42">
        <v>5.8139534883721034</v>
      </c>
      <c r="J26" s="43">
        <v>33</v>
      </c>
      <c r="K26" s="43">
        <v>4426465</v>
      </c>
      <c r="L26" s="43">
        <v>4068215.4699999997</v>
      </c>
      <c r="M26" s="44">
        <v>5</v>
      </c>
      <c r="N26" s="45" t="s">
        <v>164</v>
      </c>
    </row>
    <row r="27" spans="1:14" s="11" customFormat="1" ht="18" customHeight="1">
      <c r="A27" s="37" t="s">
        <v>401</v>
      </c>
      <c r="B27" s="55" t="s">
        <v>207</v>
      </c>
      <c r="C27" s="52">
        <v>0.55000000000000004</v>
      </c>
      <c r="D27" s="52">
        <v>0.55000000000000004</v>
      </c>
      <c r="E27" s="52">
        <v>0.55000000000000004</v>
      </c>
      <c r="F27" s="41">
        <v>0.55000000000000004</v>
      </c>
      <c r="G27" s="41">
        <v>0.55000000000000004</v>
      </c>
      <c r="H27" s="41">
        <v>0.55000000000000004</v>
      </c>
      <c r="I27" s="42">
        <v>0</v>
      </c>
      <c r="J27" s="43">
        <v>19</v>
      </c>
      <c r="K27" s="43">
        <v>761329</v>
      </c>
      <c r="L27" s="43">
        <v>418730.95</v>
      </c>
      <c r="M27" s="44">
        <v>4</v>
      </c>
      <c r="N27" s="45" t="s">
        <v>211</v>
      </c>
    </row>
    <row r="28" spans="1:14" ht="18" customHeight="1">
      <c r="A28" s="47" t="s">
        <v>115</v>
      </c>
      <c r="B28" s="47"/>
      <c r="C28" s="68"/>
      <c r="D28" s="69"/>
      <c r="E28" s="69"/>
      <c r="F28" s="70"/>
      <c r="G28" s="70"/>
      <c r="H28" s="70"/>
      <c r="I28" s="71"/>
      <c r="J28" s="48">
        <f>SUM(J26:J27)</f>
        <v>52</v>
      </c>
      <c r="K28" s="49">
        <f>SUM(K26:K27)</f>
        <v>5187794</v>
      </c>
      <c r="L28" s="49">
        <f>SUM(L26:L27)</f>
        <v>4486946.42</v>
      </c>
      <c r="M28" s="49">
        <v>5</v>
      </c>
      <c r="N28" s="47" t="s">
        <v>14</v>
      </c>
    </row>
    <row r="29" spans="1:14" ht="18" customHeight="1">
      <c r="A29" s="51" t="s">
        <v>28</v>
      </c>
      <c r="B29" s="51"/>
      <c r="C29" s="129" t="s">
        <v>31</v>
      </c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</row>
    <row r="30" spans="1:14" s="11" customFormat="1" ht="18" customHeight="1">
      <c r="A30" s="37" t="s">
        <v>395</v>
      </c>
      <c r="B30" s="38" t="s">
        <v>143</v>
      </c>
      <c r="C30" s="39">
        <v>4.4000000000000004</v>
      </c>
      <c r="D30" s="40">
        <v>5.5</v>
      </c>
      <c r="E30" s="40">
        <v>4.4000000000000004</v>
      </c>
      <c r="F30" s="41">
        <v>5.47</v>
      </c>
      <c r="G30" s="41">
        <v>5.5</v>
      </c>
      <c r="H30" s="41">
        <v>4.6500000000000004</v>
      </c>
      <c r="I30" s="42">
        <v>18.279569892473102</v>
      </c>
      <c r="J30" s="43">
        <v>55</v>
      </c>
      <c r="K30" s="43">
        <v>17520000</v>
      </c>
      <c r="L30" s="43">
        <v>95810000</v>
      </c>
      <c r="M30" s="44">
        <v>4</v>
      </c>
      <c r="N30" s="45" t="s">
        <v>144</v>
      </c>
    </row>
    <row r="31" spans="1:14" s="11" customFormat="1" ht="18" customHeight="1">
      <c r="A31" s="37" t="s">
        <v>67</v>
      </c>
      <c r="B31" s="38" t="s">
        <v>68</v>
      </c>
      <c r="C31" s="39">
        <v>3.82</v>
      </c>
      <c r="D31" s="40">
        <v>4</v>
      </c>
      <c r="E31" s="40">
        <v>3.75</v>
      </c>
      <c r="F31" s="41">
        <v>3.84</v>
      </c>
      <c r="G31" s="41">
        <v>3.8</v>
      </c>
      <c r="H31" s="41">
        <v>3.82</v>
      </c>
      <c r="I31" s="42">
        <v>-0.52356020942407877</v>
      </c>
      <c r="J31" s="43">
        <v>148</v>
      </c>
      <c r="K31" s="43">
        <v>22420615</v>
      </c>
      <c r="L31" s="43">
        <v>86175047.25</v>
      </c>
      <c r="M31" s="44">
        <v>5</v>
      </c>
      <c r="N31" s="45" t="s">
        <v>69</v>
      </c>
    </row>
    <row r="32" spans="1:14" s="11" customFormat="1" ht="18" customHeight="1">
      <c r="A32" s="37" t="s">
        <v>414</v>
      </c>
      <c r="B32" s="38" t="s">
        <v>178</v>
      </c>
      <c r="C32" s="39">
        <v>0.91</v>
      </c>
      <c r="D32" s="40">
        <v>0.91</v>
      </c>
      <c r="E32" s="40">
        <v>0.91</v>
      </c>
      <c r="F32" s="41">
        <v>0.91</v>
      </c>
      <c r="G32" s="41">
        <v>0.91</v>
      </c>
      <c r="H32" s="41">
        <v>0.9</v>
      </c>
      <c r="I32" s="42">
        <v>1.1111111111111072</v>
      </c>
      <c r="J32" s="43">
        <v>1</v>
      </c>
      <c r="K32" s="43">
        <v>600000</v>
      </c>
      <c r="L32" s="43">
        <v>546000</v>
      </c>
      <c r="M32" s="44">
        <v>1</v>
      </c>
      <c r="N32" s="45" t="s">
        <v>180</v>
      </c>
    </row>
    <row r="33" spans="1:14" s="11" customFormat="1" ht="18" customHeight="1">
      <c r="A33" s="37" t="s">
        <v>70</v>
      </c>
      <c r="B33" s="38" t="s">
        <v>71</v>
      </c>
      <c r="C33" s="39">
        <v>29.5</v>
      </c>
      <c r="D33" s="40">
        <v>29.5</v>
      </c>
      <c r="E33" s="40">
        <v>26.6</v>
      </c>
      <c r="F33" s="41">
        <v>27.78</v>
      </c>
      <c r="G33" s="41">
        <v>27</v>
      </c>
      <c r="H33" s="41">
        <v>30</v>
      </c>
      <c r="I33" s="42">
        <v>-9.9999999999999982</v>
      </c>
      <c r="J33" s="43">
        <v>166</v>
      </c>
      <c r="K33" s="43">
        <v>3662443</v>
      </c>
      <c r="L33" s="43">
        <v>101736451.67</v>
      </c>
      <c r="M33" s="44">
        <v>5</v>
      </c>
      <c r="N33" s="45" t="s">
        <v>72</v>
      </c>
    </row>
    <row r="34" spans="1:14" ht="18" customHeight="1">
      <c r="A34" s="47" t="s">
        <v>94</v>
      </c>
      <c r="B34" s="47"/>
      <c r="C34" s="68"/>
      <c r="D34" s="69"/>
      <c r="E34" s="69"/>
      <c r="F34" s="70"/>
      <c r="G34" s="70"/>
      <c r="H34" s="70"/>
      <c r="I34" s="71"/>
      <c r="J34" s="48">
        <f>SUM(J30:J33)</f>
        <v>370</v>
      </c>
      <c r="K34" s="49">
        <f>SUM(K30:K33)</f>
        <v>44203058</v>
      </c>
      <c r="L34" s="49">
        <f>SUM(L30:L33)</f>
        <v>284267498.92000002</v>
      </c>
      <c r="M34" s="49">
        <v>5</v>
      </c>
      <c r="N34" s="47" t="s">
        <v>14</v>
      </c>
    </row>
    <row r="35" spans="1:14" ht="33.75" customHeight="1">
      <c r="A35" s="21" t="s">
        <v>4</v>
      </c>
      <c r="B35" s="159" t="s">
        <v>429</v>
      </c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</row>
    <row r="36" spans="1:14" ht="25.5" customHeight="1">
      <c r="A36" s="28" t="s">
        <v>5</v>
      </c>
      <c r="B36" s="163" t="s">
        <v>430</v>
      </c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</row>
    <row r="37" spans="1:14" ht="66" customHeight="1">
      <c r="A37" s="31" t="s">
        <v>0</v>
      </c>
      <c r="B37" s="32" t="s">
        <v>6</v>
      </c>
      <c r="C37" s="32" t="s">
        <v>7</v>
      </c>
      <c r="D37" s="32" t="s">
        <v>8</v>
      </c>
      <c r="E37" s="32" t="s">
        <v>9</v>
      </c>
      <c r="F37" s="32" t="s">
        <v>22</v>
      </c>
      <c r="G37" s="32" t="s">
        <v>2</v>
      </c>
      <c r="H37" s="32" t="s">
        <v>23</v>
      </c>
      <c r="I37" s="33" t="s">
        <v>10</v>
      </c>
      <c r="J37" s="34" t="s">
        <v>97</v>
      </c>
      <c r="K37" s="32" t="s">
        <v>64</v>
      </c>
      <c r="L37" s="32" t="s">
        <v>65</v>
      </c>
      <c r="M37" s="32" t="s">
        <v>11</v>
      </c>
      <c r="N37" s="35" t="s">
        <v>1</v>
      </c>
    </row>
    <row r="38" spans="1:14" ht="18" customHeight="1">
      <c r="A38" s="162" t="s">
        <v>76</v>
      </c>
      <c r="B38" s="162"/>
      <c r="C38" s="63"/>
      <c r="D38" s="64"/>
      <c r="E38" s="64"/>
      <c r="F38" s="65"/>
      <c r="G38" s="65"/>
      <c r="H38" s="65"/>
      <c r="I38" s="66"/>
      <c r="J38" s="67"/>
      <c r="K38" s="67"/>
      <c r="L38" s="67"/>
      <c r="M38" s="155" t="s">
        <v>30</v>
      </c>
      <c r="N38" s="156"/>
    </row>
    <row r="39" spans="1:14" ht="18" customHeight="1">
      <c r="A39" s="37" t="s">
        <v>56</v>
      </c>
      <c r="B39" s="38" t="s">
        <v>57</v>
      </c>
      <c r="C39" s="39">
        <v>2.41</v>
      </c>
      <c r="D39" s="39">
        <v>2.41</v>
      </c>
      <c r="E39" s="40">
        <v>2.25</v>
      </c>
      <c r="F39" s="41">
        <v>2.2999999999999998</v>
      </c>
      <c r="G39" s="41">
        <v>2.2599999999999998</v>
      </c>
      <c r="H39" s="41">
        <v>2.41</v>
      </c>
      <c r="I39" s="42">
        <v>-6.2240663900415054</v>
      </c>
      <c r="J39" s="43">
        <v>241</v>
      </c>
      <c r="K39" s="43">
        <v>56571966</v>
      </c>
      <c r="L39" s="43">
        <v>130220705.05000001</v>
      </c>
      <c r="M39" s="44">
        <v>5</v>
      </c>
      <c r="N39" s="45" t="s">
        <v>58</v>
      </c>
    </row>
    <row r="40" spans="1:14" ht="18" customHeight="1">
      <c r="A40" s="37" t="s">
        <v>157</v>
      </c>
      <c r="B40" s="38" t="s">
        <v>156</v>
      </c>
      <c r="C40" s="39">
        <v>5.7</v>
      </c>
      <c r="D40" s="39">
        <v>5.82</v>
      </c>
      <c r="E40" s="40">
        <v>5.52</v>
      </c>
      <c r="F40" s="41">
        <v>5.6</v>
      </c>
      <c r="G40" s="41">
        <v>5.55</v>
      </c>
      <c r="H40" s="41">
        <v>5.7</v>
      </c>
      <c r="I40" s="42">
        <v>-2.6315789473684292</v>
      </c>
      <c r="J40" s="43">
        <v>50</v>
      </c>
      <c r="K40" s="43">
        <v>3344204</v>
      </c>
      <c r="L40" s="43">
        <v>18738573.400000002</v>
      </c>
      <c r="M40" s="44">
        <v>5</v>
      </c>
      <c r="N40" s="45" t="s">
        <v>158</v>
      </c>
    </row>
    <row r="41" spans="1:14" ht="18" customHeight="1">
      <c r="A41" s="37" t="s">
        <v>187</v>
      </c>
      <c r="B41" s="38" t="s">
        <v>185</v>
      </c>
      <c r="C41" s="39">
        <v>17.5</v>
      </c>
      <c r="D41" s="39">
        <v>17.5</v>
      </c>
      <c r="E41" s="40">
        <v>17.5</v>
      </c>
      <c r="F41" s="41">
        <v>17.5</v>
      </c>
      <c r="G41" s="41">
        <v>17.5</v>
      </c>
      <c r="H41" s="41">
        <v>17.5</v>
      </c>
      <c r="I41" s="42">
        <v>0</v>
      </c>
      <c r="J41" s="43">
        <v>4</v>
      </c>
      <c r="K41" s="43">
        <v>59425</v>
      </c>
      <c r="L41" s="43">
        <v>1039937.5</v>
      </c>
      <c r="M41" s="44">
        <v>3</v>
      </c>
      <c r="N41" s="45" t="s">
        <v>196</v>
      </c>
    </row>
    <row r="42" spans="1:14" ht="18" customHeight="1">
      <c r="A42" s="37" t="s">
        <v>59</v>
      </c>
      <c r="B42" s="38" t="s">
        <v>34</v>
      </c>
      <c r="C42" s="39">
        <v>5.2</v>
      </c>
      <c r="D42" s="40">
        <v>5.5</v>
      </c>
      <c r="E42" s="40">
        <v>5.2</v>
      </c>
      <c r="F42" s="41">
        <v>5.42</v>
      </c>
      <c r="G42" s="41">
        <v>5.29</v>
      </c>
      <c r="H42" s="41">
        <v>5.2</v>
      </c>
      <c r="I42" s="42">
        <v>1.7307692307692246</v>
      </c>
      <c r="J42" s="43">
        <v>567</v>
      </c>
      <c r="K42" s="43">
        <v>826216178</v>
      </c>
      <c r="L42" s="43">
        <v>4476823934.1999998</v>
      </c>
      <c r="M42" s="44">
        <v>5</v>
      </c>
      <c r="N42" s="45" t="s">
        <v>35</v>
      </c>
    </row>
    <row r="43" spans="1:14" ht="18" customHeight="1">
      <c r="A43" s="37" t="s">
        <v>60</v>
      </c>
      <c r="B43" s="38" t="s">
        <v>41</v>
      </c>
      <c r="C43" s="39">
        <v>2.65</v>
      </c>
      <c r="D43" s="40">
        <v>2.65</v>
      </c>
      <c r="E43" s="40">
        <v>2.56</v>
      </c>
      <c r="F43" s="41">
        <v>2.58</v>
      </c>
      <c r="G43" s="41">
        <v>2.58</v>
      </c>
      <c r="H43" s="41">
        <v>2.74</v>
      </c>
      <c r="I43" s="42">
        <v>-5.8394160583941641</v>
      </c>
      <c r="J43" s="43">
        <v>16</v>
      </c>
      <c r="K43" s="43">
        <v>966170</v>
      </c>
      <c r="L43" s="43">
        <v>2496625.61</v>
      </c>
      <c r="M43" s="44">
        <v>5</v>
      </c>
      <c r="N43" s="45" t="s">
        <v>61</v>
      </c>
    </row>
    <row r="44" spans="1:14" ht="18" customHeight="1">
      <c r="A44" s="37" t="s">
        <v>394</v>
      </c>
      <c r="B44" s="38" t="s">
        <v>46</v>
      </c>
      <c r="C44" s="39">
        <v>2.75</v>
      </c>
      <c r="D44" s="40">
        <v>2.75</v>
      </c>
      <c r="E44" s="40">
        <v>2.6</v>
      </c>
      <c r="F44" s="41">
        <v>2.7</v>
      </c>
      <c r="G44" s="52">
        <v>2.65</v>
      </c>
      <c r="H44" s="52">
        <v>2.75</v>
      </c>
      <c r="I44" s="42">
        <v>-3.6363636363636376</v>
      </c>
      <c r="J44" s="43">
        <v>42</v>
      </c>
      <c r="K44" s="43">
        <v>7900112</v>
      </c>
      <c r="L44" s="43">
        <v>21302796.800000001</v>
      </c>
      <c r="M44" s="44">
        <v>5</v>
      </c>
      <c r="N44" s="45" t="s">
        <v>44</v>
      </c>
    </row>
    <row r="45" spans="1:14" ht="18" customHeight="1">
      <c r="A45" s="37" t="s">
        <v>127</v>
      </c>
      <c r="B45" s="38" t="s">
        <v>126</v>
      </c>
      <c r="C45" s="39">
        <v>4.2</v>
      </c>
      <c r="D45" s="40">
        <v>4.5</v>
      </c>
      <c r="E45" s="40">
        <v>4.2</v>
      </c>
      <c r="F45" s="41">
        <v>4.3099999999999996</v>
      </c>
      <c r="G45" s="52">
        <v>4.5</v>
      </c>
      <c r="H45" s="52">
        <v>4.83</v>
      </c>
      <c r="I45" s="42">
        <v>-6.8322981366459645</v>
      </c>
      <c r="J45" s="43">
        <v>3</v>
      </c>
      <c r="K45" s="43">
        <v>134500</v>
      </c>
      <c r="L45" s="43">
        <v>579900</v>
      </c>
      <c r="M45" s="44">
        <v>2</v>
      </c>
      <c r="N45" s="45" t="s">
        <v>129</v>
      </c>
    </row>
    <row r="46" spans="1:14" ht="18" customHeight="1">
      <c r="A46" s="37" t="s">
        <v>398</v>
      </c>
      <c r="B46" s="38" t="s">
        <v>186</v>
      </c>
      <c r="C46" s="39">
        <v>1.32</v>
      </c>
      <c r="D46" s="40">
        <v>1.4</v>
      </c>
      <c r="E46" s="40">
        <v>1.21</v>
      </c>
      <c r="F46" s="41">
        <v>1.28</v>
      </c>
      <c r="G46" s="52">
        <v>1.26</v>
      </c>
      <c r="H46" s="52">
        <v>1.32</v>
      </c>
      <c r="I46" s="42">
        <v>-4.5454545454545521</v>
      </c>
      <c r="J46" s="43">
        <v>87</v>
      </c>
      <c r="K46" s="43">
        <v>13154163</v>
      </c>
      <c r="L46" s="43">
        <v>16865807.270000003</v>
      </c>
      <c r="M46" s="44">
        <v>5</v>
      </c>
      <c r="N46" s="45" t="s">
        <v>195</v>
      </c>
    </row>
    <row r="47" spans="1:14" ht="18" customHeight="1">
      <c r="A47" s="37" t="s">
        <v>405</v>
      </c>
      <c r="B47" s="38" t="s">
        <v>155</v>
      </c>
      <c r="C47" s="39">
        <v>2.1</v>
      </c>
      <c r="D47" s="40">
        <v>2.1</v>
      </c>
      <c r="E47" s="40">
        <v>2.1</v>
      </c>
      <c r="F47" s="41">
        <v>2.1</v>
      </c>
      <c r="G47" s="52">
        <v>2.1</v>
      </c>
      <c r="H47" s="52">
        <v>2.1</v>
      </c>
      <c r="I47" s="42">
        <v>0</v>
      </c>
      <c r="J47" s="43">
        <v>1</v>
      </c>
      <c r="K47" s="43">
        <v>4733</v>
      </c>
      <c r="L47" s="43">
        <v>9939.2999999999993</v>
      </c>
      <c r="M47" s="44">
        <v>1</v>
      </c>
      <c r="N47" s="45" t="s">
        <v>159</v>
      </c>
    </row>
    <row r="48" spans="1:14" ht="18" customHeight="1">
      <c r="A48" s="37" t="s">
        <v>84</v>
      </c>
      <c r="B48" s="38" t="s">
        <v>85</v>
      </c>
      <c r="C48" s="39">
        <v>2.35</v>
      </c>
      <c r="D48" s="40">
        <v>2.35</v>
      </c>
      <c r="E48" s="40">
        <v>2.25</v>
      </c>
      <c r="F48" s="41">
        <v>2.27</v>
      </c>
      <c r="G48" s="52">
        <v>2.2999999999999998</v>
      </c>
      <c r="H48" s="52">
        <v>2.35</v>
      </c>
      <c r="I48" s="42">
        <v>-2.1276595744680993</v>
      </c>
      <c r="J48" s="43">
        <v>16</v>
      </c>
      <c r="K48" s="43">
        <v>1650370</v>
      </c>
      <c r="L48" s="43">
        <v>3745531.95</v>
      </c>
      <c r="M48" s="44">
        <v>4</v>
      </c>
      <c r="N48" s="45" t="s">
        <v>86</v>
      </c>
    </row>
    <row r="49" spans="1:14" ht="18" customHeight="1">
      <c r="A49" s="37" t="s">
        <v>87</v>
      </c>
      <c r="B49" s="38" t="s">
        <v>88</v>
      </c>
      <c r="C49" s="39">
        <v>2.1</v>
      </c>
      <c r="D49" s="40">
        <v>2.2200000000000002</v>
      </c>
      <c r="E49" s="40">
        <v>2.1</v>
      </c>
      <c r="F49" s="41">
        <v>2.19</v>
      </c>
      <c r="G49" s="41">
        <v>2.2000000000000002</v>
      </c>
      <c r="H49" s="41">
        <v>2.1</v>
      </c>
      <c r="I49" s="42">
        <v>4.7619047619047672</v>
      </c>
      <c r="J49" s="43">
        <v>24</v>
      </c>
      <c r="K49" s="43">
        <v>2365936</v>
      </c>
      <c r="L49" s="43">
        <v>5172647.08</v>
      </c>
      <c r="M49" s="44">
        <v>5</v>
      </c>
      <c r="N49" s="45" t="s">
        <v>89</v>
      </c>
    </row>
    <row r="50" spans="1:14" ht="18" customHeight="1">
      <c r="A50" s="130" t="s">
        <v>15</v>
      </c>
      <c r="B50" s="130"/>
      <c r="C50" s="130"/>
      <c r="D50" s="130"/>
      <c r="E50" s="130"/>
      <c r="F50" s="130"/>
      <c r="G50" s="130"/>
      <c r="H50" s="130"/>
      <c r="I50" s="130"/>
      <c r="J50" s="48">
        <f>SUM(J39:J49)</f>
        <v>1051</v>
      </c>
      <c r="K50" s="49">
        <f>SUM(K39:K49)</f>
        <v>912367757</v>
      </c>
      <c r="L50" s="49">
        <f>SUM(L39:L49)</f>
        <v>4676996398.1599998</v>
      </c>
      <c r="M50" s="49">
        <v>5</v>
      </c>
      <c r="N50" s="53" t="s">
        <v>14</v>
      </c>
    </row>
    <row r="51" spans="1:14" ht="18" customHeight="1">
      <c r="A51" s="157" t="s">
        <v>16</v>
      </c>
      <c r="B51" s="158"/>
      <c r="C51" s="65"/>
      <c r="D51" s="64"/>
      <c r="E51" s="64"/>
      <c r="F51" s="65"/>
      <c r="G51" s="65"/>
      <c r="H51" s="65"/>
      <c r="I51" s="66"/>
      <c r="J51" s="67"/>
      <c r="K51" s="67"/>
      <c r="L51" s="67"/>
      <c r="M51" s="155" t="s">
        <v>63</v>
      </c>
      <c r="N51" s="156"/>
    </row>
    <row r="52" spans="1:14" ht="18" customHeight="1">
      <c r="A52" s="54" t="s">
        <v>90</v>
      </c>
      <c r="B52" s="54" t="s">
        <v>91</v>
      </c>
      <c r="C52" s="39">
        <v>9.0500000000000007</v>
      </c>
      <c r="D52" s="39">
        <v>9.0500000000000007</v>
      </c>
      <c r="E52" s="39">
        <v>9</v>
      </c>
      <c r="F52" s="41">
        <v>9</v>
      </c>
      <c r="G52" s="41">
        <v>9</v>
      </c>
      <c r="H52" s="41">
        <v>9</v>
      </c>
      <c r="I52" s="42">
        <v>0</v>
      </c>
      <c r="J52" s="43">
        <v>26</v>
      </c>
      <c r="K52" s="43">
        <v>1340000</v>
      </c>
      <c r="L52" s="43">
        <v>12063000</v>
      </c>
      <c r="M52" s="44">
        <v>5</v>
      </c>
      <c r="N52" s="5" t="s">
        <v>92</v>
      </c>
    </row>
    <row r="53" spans="1:14" ht="18" customHeight="1">
      <c r="A53" s="54" t="s">
        <v>434</v>
      </c>
      <c r="B53" s="54" t="s">
        <v>176</v>
      </c>
      <c r="C53" s="39">
        <v>103</v>
      </c>
      <c r="D53" s="39">
        <v>105</v>
      </c>
      <c r="E53" s="39">
        <v>103</v>
      </c>
      <c r="F53" s="41">
        <v>104.3</v>
      </c>
      <c r="G53" s="41">
        <v>105</v>
      </c>
      <c r="H53" s="41">
        <v>103</v>
      </c>
      <c r="I53" s="42">
        <v>1.9417475728155331</v>
      </c>
      <c r="J53" s="43">
        <v>5</v>
      </c>
      <c r="K53" s="43">
        <v>10210</v>
      </c>
      <c r="L53" s="43">
        <v>1064918</v>
      </c>
      <c r="M53" s="44">
        <v>2</v>
      </c>
      <c r="N53" s="5" t="s">
        <v>177</v>
      </c>
    </row>
    <row r="54" spans="1:14" ht="18" customHeight="1">
      <c r="A54" s="54" t="s">
        <v>109</v>
      </c>
      <c r="B54" s="54" t="s">
        <v>110</v>
      </c>
      <c r="C54" s="39">
        <v>11.55</v>
      </c>
      <c r="D54" s="39">
        <v>11.6</v>
      </c>
      <c r="E54" s="39">
        <v>11.5</v>
      </c>
      <c r="F54" s="41">
        <v>11.52</v>
      </c>
      <c r="G54" s="41">
        <v>11.5</v>
      </c>
      <c r="H54" s="41">
        <v>11.5</v>
      </c>
      <c r="I54" s="42">
        <v>0</v>
      </c>
      <c r="J54" s="43">
        <v>17</v>
      </c>
      <c r="K54" s="43">
        <v>604904</v>
      </c>
      <c r="L54" s="43">
        <v>6970914.7200000007</v>
      </c>
      <c r="M54" s="44">
        <v>4</v>
      </c>
      <c r="N54" s="5" t="s">
        <v>111</v>
      </c>
    </row>
    <row r="55" spans="1:14" ht="18" customHeight="1">
      <c r="A55" s="54" t="s">
        <v>400</v>
      </c>
      <c r="B55" s="54" t="s">
        <v>354</v>
      </c>
      <c r="C55" s="39">
        <v>18</v>
      </c>
      <c r="D55" s="39">
        <v>18</v>
      </c>
      <c r="E55" s="39">
        <v>15.3</v>
      </c>
      <c r="F55" s="41">
        <v>15.36</v>
      </c>
      <c r="G55" s="41">
        <v>13.01</v>
      </c>
      <c r="H55" s="41">
        <v>18</v>
      </c>
      <c r="I55" s="42">
        <v>-27.722222222222225</v>
      </c>
      <c r="J55" s="43">
        <v>15</v>
      </c>
      <c r="K55" s="43">
        <v>40832</v>
      </c>
      <c r="L55" s="43">
        <v>627334.39</v>
      </c>
      <c r="M55" s="44">
        <v>4</v>
      </c>
      <c r="N55" s="5" t="s">
        <v>355</v>
      </c>
    </row>
    <row r="56" spans="1:14" ht="18" customHeight="1">
      <c r="A56" s="54" t="s">
        <v>125</v>
      </c>
      <c r="B56" s="54" t="s">
        <v>124</v>
      </c>
      <c r="C56" s="39">
        <v>37</v>
      </c>
      <c r="D56" s="39">
        <v>38</v>
      </c>
      <c r="E56" s="39">
        <v>36.5</v>
      </c>
      <c r="F56" s="41">
        <v>37.04</v>
      </c>
      <c r="G56" s="41">
        <v>38</v>
      </c>
      <c r="H56" s="41">
        <v>37</v>
      </c>
      <c r="I56" s="42">
        <v>2.7027027027026973</v>
      </c>
      <c r="J56" s="43">
        <v>12</v>
      </c>
      <c r="K56" s="43">
        <v>489812</v>
      </c>
      <c r="L56" s="43">
        <v>18144604</v>
      </c>
      <c r="M56" s="44">
        <v>4</v>
      </c>
      <c r="N56" s="5" t="s">
        <v>130</v>
      </c>
    </row>
    <row r="57" spans="1:14" ht="18" customHeight="1">
      <c r="A57" s="54" t="s">
        <v>389</v>
      </c>
      <c r="B57" s="54" t="s">
        <v>214</v>
      </c>
      <c r="C57" s="39">
        <v>23.5</v>
      </c>
      <c r="D57" s="39">
        <v>23.7</v>
      </c>
      <c r="E57" s="39">
        <v>23</v>
      </c>
      <c r="F57" s="41">
        <v>23.19</v>
      </c>
      <c r="G57" s="41">
        <v>23</v>
      </c>
      <c r="H57" s="41">
        <v>23.75</v>
      </c>
      <c r="I57" s="42">
        <v>-3.157894736842104</v>
      </c>
      <c r="J57" s="43">
        <v>11</v>
      </c>
      <c r="K57" s="43">
        <v>299596</v>
      </c>
      <c r="L57" s="43">
        <v>6948006</v>
      </c>
      <c r="M57" s="44">
        <v>5</v>
      </c>
      <c r="N57" s="5" t="s">
        <v>217</v>
      </c>
    </row>
    <row r="58" spans="1:14" ht="18" customHeight="1">
      <c r="A58" s="130" t="s">
        <v>17</v>
      </c>
      <c r="B58" s="130"/>
      <c r="C58" s="161"/>
      <c r="D58" s="161"/>
      <c r="E58" s="161"/>
      <c r="F58" s="161"/>
      <c r="G58" s="161"/>
      <c r="H58" s="161"/>
      <c r="I58" s="161"/>
      <c r="J58" s="48">
        <f>SUM(J52:J57)</f>
        <v>86</v>
      </c>
      <c r="K58" s="49">
        <f>SUM(K52:K57)</f>
        <v>2785354</v>
      </c>
      <c r="L58" s="49">
        <f>SUM(L52:L57)</f>
        <v>45818777.109999999</v>
      </c>
      <c r="M58" s="49">
        <v>5</v>
      </c>
      <c r="N58" s="53" t="s">
        <v>14</v>
      </c>
    </row>
    <row r="59" spans="1:14" ht="18" customHeight="1">
      <c r="A59" s="36" t="s">
        <v>18</v>
      </c>
      <c r="B59" s="129" t="s">
        <v>29</v>
      </c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</row>
    <row r="60" spans="1:14" ht="18" customHeight="1">
      <c r="A60" s="55" t="s">
        <v>402</v>
      </c>
      <c r="B60" s="55" t="s">
        <v>219</v>
      </c>
      <c r="C60" s="52">
        <v>0.4</v>
      </c>
      <c r="D60" s="52">
        <v>0.46</v>
      </c>
      <c r="E60" s="52">
        <v>0.4</v>
      </c>
      <c r="F60" s="41">
        <v>0.41</v>
      </c>
      <c r="G60" s="52">
        <v>0.46</v>
      </c>
      <c r="H60" s="52">
        <v>0.4</v>
      </c>
      <c r="I60" s="42">
        <v>14.999999999999991</v>
      </c>
      <c r="J60" s="43">
        <v>31</v>
      </c>
      <c r="K60" s="43">
        <v>14196370</v>
      </c>
      <c r="L60" s="43">
        <v>5799880.2800000003</v>
      </c>
      <c r="M60" s="44">
        <v>5</v>
      </c>
      <c r="N60" s="45" t="s">
        <v>220</v>
      </c>
    </row>
    <row r="61" spans="1:14" ht="18" customHeight="1">
      <c r="A61" s="55" t="s">
        <v>222</v>
      </c>
      <c r="B61" s="55" t="s">
        <v>223</v>
      </c>
      <c r="C61" s="52">
        <v>2.4500000000000002</v>
      </c>
      <c r="D61" s="52">
        <v>2.4500000000000002</v>
      </c>
      <c r="E61" s="52">
        <v>2.4500000000000002</v>
      </c>
      <c r="F61" s="41">
        <v>2.4500000000000002</v>
      </c>
      <c r="G61" s="52">
        <v>2.4500000000000002</v>
      </c>
      <c r="H61" s="52">
        <v>2.4</v>
      </c>
      <c r="I61" s="42">
        <v>2.0833333333333481</v>
      </c>
      <c r="J61" s="43">
        <v>1</v>
      </c>
      <c r="K61" s="43">
        <v>108</v>
      </c>
      <c r="L61" s="43">
        <v>264.60000000000002</v>
      </c>
      <c r="M61" s="44">
        <v>1</v>
      </c>
      <c r="N61" s="45" t="s">
        <v>225</v>
      </c>
    </row>
    <row r="62" spans="1:14" ht="18" customHeight="1">
      <c r="A62" s="55" t="s">
        <v>360</v>
      </c>
      <c r="B62" s="55" t="s">
        <v>205</v>
      </c>
      <c r="C62" s="52">
        <v>7.45</v>
      </c>
      <c r="D62" s="52">
        <v>7.45</v>
      </c>
      <c r="E62" s="52">
        <v>6.45</v>
      </c>
      <c r="F62" s="41">
        <v>7.45</v>
      </c>
      <c r="G62" s="52">
        <v>6.45</v>
      </c>
      <c r="H62" s="52">
        <v>7.45</v>
      </c>
      <c r="I62" s="42">
        <v>-13.422818791946312</v>
      </c>
      <c r="J62" s="43">
        <v>6</v>
      </c>
      <c r="K62" s="43">
        <v>678500</v>
      </c>
      <c r="L62" s="43">
        <v>5051263</v>
      </c>
      <c r="M62" s="44">
        <v>1</v>
      </c>
      <c r="N62" s="45" t="s">
        <v>206</v>
      </c>
    </row>
    <row r="63" spans="1:14" ht="18" customHeight="1">
      <c r="A63" s="55" t="s">
        <v>399</v>
      </c>
      <c r="B63" s="55" t="s">
        <v>363</v>
      </c>
      <c r="C63" s="52">
        <v>4.55</v>
      </c>
      <c r="D63" s="52">
        <v>5</v>
      </c>
      <c r="E63" s="52">
        <v>4.55</v>
      </c>
      <c r="F63" s="41">
        <v>4.67</v>
      </c>
      <c r="G63" s="52">
        <v>4.99</v>
      </c>
      <c r="H63" s="52">
        <v>4.55</v>
      </c>
      <c r="I63" s="42">
        <v>9.6703296703296804</v>
      </c>
      <c r="J63" s="43">
        <v>9</v>
      </c>
      <c r="K63" s="43">
        <v>61222</v>
      </c>
      <c r="L63" s="43">
        <v>285741.57</v>
      </c>
      <c r="M63" s="44">
        <v>3</v>
      </c>
      <c r="N63" s="45" t="s">
        <v>364</v>
      </c>
    </row>
    <row r="64" spans="1:14" ht="18" customHeight="1">
      <c r="A64" s="55" t="s">
        <v>366</v>
      </c>
      <c r="B64" s="55" t="s">
        <v>367</v>
      </c>
      <c r="C64" s="52">
        <v>14.54</v>
      </c>
      <c r="D64" s="52">
        <v>14.6</v>
      </c>
      <c r="E64" s="52">
        <v>11</v>
      </c>
      <c r="F64" s="41">
        <v>13.37</v>
      </c>
      <c r="G64" s="41">
        <v>11</v>
      </c>
      <c r="H64" s="41">
        <v>12.65</v>
      </c>
      <c r="I64" s="42">
        <v>-13.043478260869568</v>
      </c>
      <c r="J64" s="43">
        <v>100</v>
      </c>
      <c r="K64" s="43">
        <v>1717044</v>
      </c>
      <c r="L64" s="43">
        <v>22963667.34</v>
      </c>
      <c r="M64" s="44">
        <v>5</v>
      </c>
      <c r="N64" s="45" t="s">
        <v>368</v>
      </c>
    </row>
    <row r="65" spans="1:14" ht="18" customHeight="1">
      <c r="A65" s="130" t="s">
        <v>19</v>
      </c>
      <c r="B65" s="130"/>
      <c r="C65" s="130"/>
      <c r="D65" s="130"/>
      <c r="E65" s="130"/>
      <c r="F65" s="130"/>
      <c r="G65" s="130"/>
      <c r="H65" s="130"/>
      <c r="I65" s="130"/>
      <c r="J65" s="48">
        <f>SUM(J60:J64)</f>
        <v>147</v>
      </c>
      <c r="K65" s="49">
        <f>SUM(K60:K64)</f>
        <v>16653244</v>
      </c>
      <c r="L65" s="49">
        <f>SUM(L60:L64)</f>
        <v>34100816.789999999</v>
      </c>
      <c r="M65" s="49">
        <v>5</v>
      </c>
      <c r="N65" s="53" t="s">
        <v>14</v>
      </c>
    </row>
    <row r="66" spans="1:14" ht="18" customHeight="1">
      <c r="A66" s="130" t="s">
        <v>20</v>
      </c>
      <c r="B66" s="130"/>
      <c r="C66" s="130"/>
      <c r="D66" s="130"/>
      <c r="E66" s="130"/>
      <c r="F66" s="130"/>
      <c r="G66" s="130"/>
      <c r="H66" s="130"/>
      <c r="I66" s="130"/>
      <c r="J66" s="49">
        <f>J65+J58+J50+J34+J28+J24+J20</f>
        <v>3436</v>
      </c>
      <c r="K66" s="49">
        <f>K65+K58+K50+K34+K28+K24+K20</f>
        <v>2043804036</v>
      </c>
      <c r="L66" s="49">
        <f>L65+L58+L50+L34+L28+L24+L20</f>
        <v>6587481969.1399994</v>
      </c>
      <c r="M66" s="56">
        <v>5</v>
      </c>
      <c r="N66" s="57" t="s">
        <v>21</v>
      </c>
    </row>
    <row r="67" spans="1:14" ht="20.100000000000001" customHeight="1">
      <c r="J67" s="19"/>
      <c r="K67" s="19"/>
      <c r="L67" s="19"/>
      <c r="M67" s="4"/>
    </row>
    <row r="68" spans="1:14" ht="20.100000000000001" customHeight="1">
      <c r="J68" s="4"/>
      <c r="K68" s="4"/>
      <c r="L68" s="4"/>
      <c r="M68" s="4"/>
    </row>
    <row r="69" spans="1:14" ht="20.100000000000001" customHeight="1">
      <c r="K69" s="7"/>
      <c r="L69" s="7"/>
    </row>
    <row r="70" spans="1:14" ht="20.100000000000001" customHeight="1"/>
  </sheetData>
  <mergeCells count="22">
    <mergeCell ref="B1:N1"/>
    <mergeCell ref="B35:N35"/>
    <mergeCell ref="A66:B66"/>
    <mergeCell ref="C66:I66"/>
    <mergeCell ref="A50:B50"/>
    <mergeCell ref="C50:I50"/>
    <mergeCell ref="C25:N25"/>
    <mergeCell ref="A65:B65"/>
    <mergeCell ref="C58:I58"/>
    <mergeCell ref="B59:N59"/>
    <mergeCell ref="A58:B58"/>
    <mergeCell ref="C65:I65"/>
    <mergeCell ref="A38:B38"/>
    <mergeCell ref="M38:N38"/>
    <mergeCell ref="B36:N36"/>
    <mergeCell ref="B2:N2"/>
    <mergeCell ref="M51:N51"/>
    <mergeCell ref="B4:N4"/>
    <mergeCell ref="C20:I20"/>
    <mergeCell ref="A51:B51"/>
    <mergeCell ref="C21:N21"/>
    <mergeCell ref="C29:N29"/>
  </mergeCells>
  <printOptions horizontalCentered="1"/>
  <pageMargins left="0" right="0" top="0" bottom="1.25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33"/>
  <sheetViews>
    <sheetView rightToLeft="1" topLeftCell="A2" zoomScaleNormal="100" workbookViewId="0">
      <selection activeCell="C29" sqref="C29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6" s="20" customFormat="1" ht="23.25" customHeight="1">
      <c r="A1" s="20" t="s">
        <v>386</v>
      </c>
      <c r="B1" s="23" t="s">
        <v>4</v>
      </c>
      <c r="C1" s="168" t="s">
        <v>427</v>
      </c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</row>
    <row r="2" spans="1:16" s="20" customFormat="1" ht="23.25" customHeight="1">
      <c r="B2" s="29" t="s">
        <v>5</v>
      </c>
      <c r="C2" s="170" t="s">
        <v>428</v>
      </c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</row>
    <row r="3" spans="1:16" s="10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6" ht="20.100000000000001" customHeight="1">
      <c r="B4" s="86" t="s">
        <v>12</v>
      </c>
      <c r="C4" s="167" t="s">
        <v>3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</row>
    <row r="5" spans="1:16" ht="21.6" customHeight="1">
      <c r="B5" s="62" t="s">
        <v>249</v>
      </c>
      <c r="C5" s="62" t="s">
        <v>106</v>
      </c>
      <c r="D5" s="72">
        <v>0.65</v>
      </c>
      <c r="E5" s="72">
        <v>0.65</v>
      </c>
      <c r="F5" s="72">
        <v>0.63</v>
      </c>
      <c r="G5" s="72">
        <v>0.63</v>
      </c>
      <c r="H5" s="72">
        <v>0.63</v>
      </c>
      <c r="I5" s="72">
        <v>0.65</v>
      </c>
      <c r="J5" s="73">
        <v>-3.0769230769230771</v>
      </c>
      <c r="K5" s="74">
        <v>27</v>
      </c>
      <c r="L5" s="74">
        <v>10193620</v>
      </c>
      <c r="M5" s="74">
        <v>6503167.4099999992</v>
      </c>
      <c r="N5" s="75">
        <v>5</v>
      </c>
      <c r="O5" s="12" t="s">
        <v>107</v>
      </c>
      <c r="P5" s="14"/>
    </row>
    <row r="6" spans="1:16" ht="21.6" customHeight="1">
      <c r="B6" s="62" t="s">
        <v>404</v>
      </c>
      <c r="C6" s="62" t="s">
        <v>263</v>
      </c>
      <c r="D6" s="72">
        <v>0.13</v>
      </c>
      <c r="E6" s="72">
        <v>0.13</v>
      </c>
      <c r="F6" s="72">
        <v>0.11</v>
      </c>
      <c r="G6" s="72">
        <v>0.11</v>
      </c>
      <c r="H6" s="72">
        <v>0.11</v>
      </c>
      <c r="I6" s="72">
        <v>0.14000000000000001</v>
      </c>
      <c r="J6" s="73">
        <v>-21.428571428571431</v>
      </c>
      <c r="K6" s="74">
        <v>2</v>
      </c>
      <c r="L6" s="74">
        <v>3500000</v>
      </c>
      <c r="M6" s="74">
        <v>415000</v>
      </c>
      <c r="N6" s="75">
        <v>2</v>
      </c>
      <c r="O6" s="12" t="s">
        <v>264</v>
      </c>
      <c r="P6" s="14"/>
    </row>
    <row r="7" spans="1:16" ht="21.6" customHeight="1">
      <c r="B7" s="62" t="s">
        <v>397</v>
      </c>
      <c r="C7" s="62" t="s">
        <v>295</v>
      </c>
      <c r="D7" s="72">
        <v>0.17</v>
      </c>
      <c r="E7" s="72">
        <v>0.17</v>
      </c>
      <c r="F7" s="72">
        <v>0.17</v>
      </c>
      <c r="G7" s="72">
        <v>0.17</v>
      </c>
      <c r="H7" s="72">
        <v>0.17</v>
      </c>
      <c r="I7" s="72">
        <v>0.21</v>
      </c>
      <c r="J7" s="73">
        <v>-19.047619047619037</v>
      </c>
      <c r="K7" s="74">
        <v>1</v>
      </c>
      <c r="L7" s="74">
        <v>2000000</v>
      </c>
      <c r="M7" s="74">
        <v>340000</v>
      </c>
      <c r="N7" s="75">
        <v>1</v>
      </c>
      <c r="O7" s="12" t="s">
        <v>296</v>
      </c>
      <c r="P7" s="14"/>
    </row>
    <row r="8" spans="1:16" ht="20.100000000000001" customHeight="1">
      <c r="B8" s="165" t="s">
        <v>13</v>
      </c>
      <c r="C8" s="165"/>
      <c r="D8" s="166"/>
      <c r="E8" s="166"/>
      <c r="F8" s="166"/>
      <c r="G8" s="166"/>
      <c r="H8" s="166"/>
      <c r="I8" s="166"/>
      <c r="J8" s="166"/>
      <c r="K8" s="77">
        <f>SUM(K5:K7)</f>
        <v>30</v>
      </c>
      <c r="L8" s="77">
        <f>SUM(L5:L7)</f>
        <v>15693620</v>
      </c>
      <c r="M8" s="77">
        <f>SUM(M5:M7)</f>
        <v>7258167.4099999992</v>
      </c>
      <c r="N8" s="76">
        <v>5</v>
      </c>
      <c r="O8" s="78" t="s">
        <v>14</v>
      </c>
      <c r="P8" s="14"/>
    </row>
    <row r="9" spans="1:16" ht="20.100000000000001" customHeight="1">
      <c r="B9" s="86" t="s">
        <v>28</v>
      </c>
      <c r="C9" s="167" t="s">
        <v>30</v>
      </c>
      <c r="D9" s="167" t="s">
        <v>31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4"/>
    </row>
    <row r="10" spans="1:16" ht="21.6" customHeight="1">
      <c r="B10" s="62" t="s">
        <v>391</v>
      </c>
      <c r="C10" s="62" t="s">
        <v>202</v>
      </c>
      <c r="D10" s="72">
        <v>2.34</v>
      </c>
      <c r="E10" s="72">
        <v>2.5499999999999998</v>
      </c>
      <c r="F10" s="72">
        <v>2.2000000000000002</v>
      </c>
      <c r="G10" s="72">
        <v>2.37</v>
      </c>
      <c r="H10" s="72">
        <v>2.36</v>
      </c>
      <c r="I10" s="72">
        <v>2.35</v>
      </c>
      <c r="J10" s="73">
        <v>0.42553191489360653</v>
      </c>
      <c r="K10" s="74">
        <v>157</v>
      </c>
      <c r="L10" s="74">
        <v>27866405</v>
      </c>
      <c r="M10" s="74">
        <v>67981820.24000001</v>
      </c>
      <c r="N10" s="75">
        <v>5</v>
      </c>
      <c r="O10" s="12" t="s">
        <v>203</v>
      </c>
      <c r="P10" s="14"/>
    </row>
    <row r="11" spans="1:16" ht="20.100000000000001" customHeight="1">
      <c r="B11" s="165" t="s">
        <v>393</v>
      </c>
      <c r="C11" s="165"/>
      <c r="D11" s="166"/>
      <c r="E11" s="166"/>
      <c r="F11" s="166"/>
      <c r="G11" s="166"/>
      <c r="H11" s="166"/>
      <c r="I11" s="166"/>
      <c r="J11" s="166"/>
      <c r="K11" s="77">
        <f>K10</f>
        <v>157</v>
      </c>
      <c r="L11" s="77">
        <f t="shared" ref="L11:M11" si="0">L10</f>
        <v>27866405</v>
      </c>
      <c r="M11" s="77">
        <f t="shared" si="0"/>
        <v>67981820.24000001</v>
      </c>
      <c r="N11" s="76">
        <v>5</v>
      </c>
      <c r="O11" s="78" t="s">
        <v>14</v>
      </c>
      <c r="P11" s="14"/>
    </row>
    <row r="12" spans="1:16" ht="20.100000000000001" customHeight="1">
      <c r="B12" s="86" t="s">
        <v>76</v>
      </c>
      <c r="C12" s="167" t="s">
        <v>96</v>
      </c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4"/>
    </row>
    <row r="13" spans="1:16" ht="21.6" customHeight="1">
      <c r="B13" s="62" t="s">
        <v>81</v>
      </c>
      <c r="C13" s="62" t="s">
        <v>82</v>
      </c>
      <c r="D13" s="72">
        <v>3.27</v>
      </c>
      <c r="E13" s="72">
        <v>3.3</v>
      </c>
      <c r="F13" s="72">
        <v>3.12</v>
      </c>
      <c r="G13" s="72">
        <v>3.16</v>
      </c>
      <c r="H13" s="72">
        <v>3.15</v>
      </c>
      <c r="I13" s="72">
        <v>3.3</v>
      </c>
      <c r="J13" s="73">
        <v>-4.5454545454545414</v>
      </c>
      <c r="K13" s="74">
        <v>86</v>
      </c>
      <c r="L13" s="74">
        <v>10309727</v>
      </c>
      <c r="M13" s="74">
        <v>32978767.789999999</v>
      </c>
      <c r="N13" s="75">
        <v>5</v>
      </c>
      <c r="O13" s="12" t="s">
        <v>83</v>
      </c>
      <c r="P13" s="14"/>
    </row>
    <row r="14" spans="1:16" ht="21.6" customHeight="1">
      <c r="B14" s="62" t="s">
        <v>431</v>
      </c>
      <c r="C14" s="62" t="s">
        <v>131</v>
      </c>
      <c r="D14" s="72">
        <v>1.32</v>
      </c>
      <c r="E14" s="72">
        <v>1.32</v>
      </c>
      <c r="F14" s="72">
        <v>1.3</v>
      </c>
      <c r="G14" s="72">
        <v>1.3</v>
      </c>
      <c r="H14" s="72">
        <v>1.3</v>
      </c>
      <c r="I14" s="72">
        <v>1.28</v>
      </c>
      <c r="J14" s="73">
        <v>1.5625</v>
      </c>
      <c r="K14" s="74">
        <v>10</v>
      </c>
      <c r="L14" s="74">
        <v>277399</v>
      </c>
      <c r="M14" s="74">
        <v>361718.69999999995</v>
      </c>
      <c r="N14" s="75">
        <v>3</v>
      </c>
      <c r="O14" s="12" t="s">
        <v>132</v>
      </c>
      <c r="P14" s="14"/>
    </row>
    <row r="15" spans="1:16" ht="20.100000000000001" customHeight="1">
      <c r="B15" s="165" t="s">
        <v>172</v>
      </c>
      <c r="C15" s="165"/>
      <c r="D15" s="166"/>
      <c r="E15" s="166"/>
      <c r="F15" s="166"/>
      <c r="G15" s="166"/>
      <c r="H15" s="166"/>
      <c r="I15" s="166"/>
      <c r="J15" s="166"/>
      <c r="K15" s="77">
        <f>SUM(K13:K14)</f>
        <v>96</v>
      </c>
      <c r="L15" s="77">
        <f>SUM(L13:L14)</f>
        <v>10587126</v>
      </c>
      <c r="M15" s="77">
        <f>SUM(M13:M14)</f>
        <v>33340486.489999998</v>
      </c>
      <c r="N15" s="76">
        <v>5</v>
      </c>
      <c r="O15" s="78" t="s">
        <v>14</v>
      </c>
      <c r="P15" s="14"/>
    </row>
    <row r="16" spans="1:16" ht="20.100000000000001" customHeight="1">
      <c r="B16" s="86" t="s">
        <v>16</v>
      </c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 t="s">
        <v>63</v>
      </c>
      <c r="O16" s="167"/>
      <c r="P16" s="14"/>
    </row>
    <row r="17" spans="2:16" ht="21.6" customHeight="1">
      <c r="B17" s="62" t="s">
        <v>383</v>
      </c>
      <c r="C17" s="62" t="s">
        <v>173</v>
      </c>
      <c r="D17" s="72">
        <v>36</v>
      </c>
      <c r="E17" s="72">
        <v>36</v>
      </c>
      <c r="F17" s="72">
        <v>35.5</v>
      </c>
      <c r="G17" s="72">
        <v>35.5</v>
      </c>
      <c r="H17" s="72">
        <v>35.5</v>
      </c>
      <c r="I17" s="72">
        <v>36</v>
      </c>
      <c r="J17" s="73">
        <v>-1.388888888888884</v>
      </c>
      <c r="K17" s="74">
        <v>3</v>
      </c>
      <c r="L17" s="74">
        <v>19640</v>
      </c>
      <c r="M17" s="74">
        <v>698220</v>
      </c>
      <c r="N17" s="75">
        <v>2</v>
      </c>
      <c r="O17" s="12" t="s">
        <v>174</v>
      </c>
      <c r="P17" s="14"/>
    </row>
    <row r="18" spans="2:16" ht="20.100000000000001" customHeight="1">
      <c r="B18" s="165" t="s">
        <v>17</v>
      </c>
      <c r="C18" s="165"/>
      <c r="D18" s="166"/>
      <c r="E18" s="166"/>
      <c r="F18" s="166"/>
      <c r="G18" s="166"/>
      <c r="H18" s="166"/>
      <c r="I18" s="166"/>
      <c r="J18" s="166"/>
      <c r="K18" s="77">
        <f>K17</f>
        <v>3</v>
      </c>
      <c r="L18" s="77">
        <f t="shared" ref="L18:M18" si="1">L17</f>
        <v>19640</v>
      </c>
      <c r="M18" s="77">
        <f t="shared" si="1"/>
        <v>698220</v>
      </c>
      <c r="N18" s="76">
        <v>2</v>
      </c>
      <c r="O18" s="78" t="s">
        <v>14</v>
      </c>
      <c r="P18" s="14"/>
    </row>
    <row r="19" spans="2:16" ht="20.100000000000001" customHeight="1">
      <c r="B19" s="165" t="s">
        <v>20</v>
      </c>
      <c r="C19" s="165"/>
      <c r="D19" s="166"/>
      <c r="E19" s="166"/>
      <c r="F19" s="166"/>
      <c r="G19" s="166"/>
      <c r="H19" s="166"/>
      <c r="I19" s="166"/>
      <c r="J19" s="166"/>
      <c r="K19" s="77">
        <f>K18+K15+K11+K8</f>
        <v>286</v>
      </c>
      <c r="L19" s="77">
        <f>L18+L15+L11+L8</f>
        <v>54166791</v>
      </c>
      <c r="M19" s="77">
        <f>M18+M15+M11+M8</f>
        <v>109278694.14</v>
      </c>
      <c r="N19" s="76">
        <v>5</v>
      </c>
      <c r="O19" s="78" t="s">
        <v>14</v>
      </c>
    </row>
    <row r="20" spans="2:16">
      <c r="L20" s="3"/>
      <c r="M20" s="3"/>
    </row>
    <row r="22" spans="2:16">
      <c r="I22" s="1"/>
      <c r="K22" s="1"/>
    </row>
    <row r="23" spans="2:16">
      <c r="I23" s="1"/>
      <c r="K23" s="1"/>
    </row>
    <row r="24" spans="2:16">
      <c r="I24" s="1"/>
      <c r="K24" s="1"/>
    </row>
    <row r="25" spans="2:16">
      <c r="I25" s="1"/>
      <c r="K25" s="1"/>
    </row>
    <row r="26" spans="2:16">
      <c r="I26" s="1"/>
      <c r="K26" s="1"/>
    </row>
    <row r="27" spans="2:16">
      <c r="I27" s="1"/>
      <c r="K27" s="1"/>
    </row>
    <row r="28" spans="2:16">
      <c r="I28" s="1"/>
      <c r="K28" s="1"/>
    </row>
    <row r="29" spans="2:16">
      <c r="I29" s="1"/>
      <c r="K29" s="1"/>
    </row>
    <row r="30" spans="2:16">
      <c r="I30" s="1"/>
      <c r="K30" s="1"/>
    </row>
    <row r="31" spans="2:16">
      <c r="I31" s="1"/>
      <c r="K31" s="1"/>
    </row>
    <row r="32" spans="2:16">
      <c r="I32" s="1"/>
      <c r="K32" s="1"/>
    </row>
    <row r="33" spans="9:11">
      <c r="I33" s="1"/>
      <c r="K33" s="1"/>
    </row>
  </sheetData>
  <mergeCells count="16">
    <mergeCell ref="C1:O1"/>
    <mergeCell ref="C2:O2"/>
    <mergeCell ref="C4:O4"/>
    <mergeCell ref="D8:J8"/>
    <mergeCell ref="C12:O12"/>
    <mergeCell ref="B11:C11"/>
    <mergeCell ref="D11:J11"/>
    <mergeCell ref="C9:O9"/>
    <mergeCell ref="B8:C8"/>
    <mergeCell ref="B19:C19"/>
    <mergeCell ref="D19:J19"/>
    <mergeCell ref="B15:C15"/>
    <mergeCell ref="B18:C18"/>
    <mergeCell ref="D18:J18"/>
    <mergeCell ref="D15:J15"/>
    <mergeCell ref="C16:O16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9"/>
  <sheetViews>
    <sheetView rightToLeft="1" zoomScaleNormal="100" workbookViewId="0">
      <selection activeCell="B23" sqref="B23:O23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72" t="s">
        <v>425</v>
      </c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</row>
    <row r="2" spans="2:15" s="2" customFormat="1" ht="27.75" customHeight="1">
      <c r="B2" s="27" t="s">
        <v>5</v>
      </c>
      <c r="C2" s="164" t="s">
        <v>426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</row>
    <row r="3" spans="2:15" ht="87.75" customHeight="1">
      <c r="B3" s="102" t="s">
        <v>0</v>
      </c>
      <c r="C3" s="103" t="s">
        <v>6</v>
      </c>
      <c r="D3" s="103" t="s">
        <v>7</v>
      </c>
      <c r="E3" s="103" t="s">
        <v>8</v>
      </c>
      <c r="F3" s="103" t="s">
        <v>9</v>
      </c>
      <c r="G3" s="103" t="s">
        <v>22</v>
      </c>
      <c r="H3" s="103" t="s">
        <v>2</v>
      </c>
      <c r="I3" s="103" t="s">
        <v>23</v>
      </c>
      <c r="J3" s="104" t="s">
        <v>10</v>
      </c>
      <c r="K3" s="105" t="s">
        <v>97</v>
      </c>
      <c r="L3" s="103" t="s">
        <v>64</v>
      </c>
      <c r="M3" s="103" t="s">
        <v>65</v>
      </c>
      <c r="N3" s="103" t="s">
        <v>11</v>
      </c>
      <c r="O3" s="103" t="s">
        <v>1</v>
      </c>
    </row>
    <row r="4" spans="2:15" ht="20.100000000000001" customHeight="1">
      <c r="B4" s="86" t="s">
        <v>12</v>
      </c>
      <c r="C4" s="167" t="s">
        <v>3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</row>
    <row r="5" spans="2:15" ht="20.100000000000001" customHeight="1">
      <c r="B5" s="79" t="s">
        <v>229</v>
      </c>
      <c r="C5" s="80" t="s">
        <v>230</v>
      </c>
      <c r="D5" s="81">
        <v>0.11</v>
      </c>
      <c r="E5" s="81">
        <v>0.11</v>
      </c>
      <c r="F5" s="81">
        <v>0.11</v>
      </c>
      <c r="G5" s="81">
        <v>0.1</v>
      </c>
      <c r="H5" s="81">
        <v>0.11</v>
      </c>
      <c r="I5" s="81">
        <v>0.1</v>
      </c>
      <c r="J5" s="82">
        <v>9.9999999999999858</v>
      </c>
      <c r="K5" s="83">
        <v>25</v>
      </c>
      <c r="L5" s="84">
        <v>117398758</v>
      </c>
      <c r="M5" s="84">
        <v>11913863.380000001</v>
      </c>
      <c r="N5" s="85">
        <v>5</v>
      </c>
      <c r="O5" s="24" t="s">
        <v>231</v>
      </c>
    </row>
    <row r="6" spans="2:15" ht="20.100000000000001" customHeight="1">
      <c r="B6" s="79" t="s">
        <v>413</v>
      </c>
      <c r="C6" s="80" t="s">
        <v>148</v>
      </c>
      <c r="D6" s="81">
        <v>0.05</v>
      </c>
      <c r="E6" s="81">
        <v>0.05</v>
      </c>
      <c r="F6" s="81">
        <v>0.05</v>
      </c>
      <c r="G6" s="81">
        <v>0.05</v>
      </c>
      <c r="H6" s="81">
        <v>0.05</v>
      </c>
      <c r="I6" s="81">
        <v>0.05</v>
      </c>
      <c r="J6" s="82">
        <v>0</v>
      </c>
      <c r="K6" s="83">
        <v>5</v>
      </c>
      <c r="L6" s="84">
        <v>30004624</v>
      </c>
      <c r="M6" s="84">
        <v>1500231.2</v>
      </c>
      <c r="N6" s="85">
        <v>3</v>
      </c>
      <c r="O6" s="24" t="s">
        <v>242</v>
      </c>
    </row>
    <row r="7" spans="2:15" ht="20.100000000000001" customHeight="1">
      <c r="B7" s="165" t="s">
        <v>13</v>
      </c>
      <c r="C7" s="165"/>
      <c r="D7" s="166"/>
      <c r="E7" s="166"/>
      <c r="F7" s="166"/>
      <c r="G7" s="166"/>
      <c r="H7" s="166"/>
      <c r="I7" s="166"/>
      <c r="J7" s="166"/>
      <c r="K7" s="77">
        <f>SUM(K5:K6)</f>
        <v>30</v>
      </c>
      <c r="L7" s="77">
        <f>SUM(L5:L6)</f>
        <v>147403382</v>
      </c>
      <c r="M7" s="77">
        <f>SUM(M5:M6)</f>
        <v>13414094.58</v>
      </c>
      <c r="N7" s="76">
        <v>5</v>
      </c>
      <c r="O7" s="78" t="s">
        <v>14</v>
      </c>
    </row>
    <row r="8" spans="2:15" ht="20.100000000000001" customHeight="1">
      <c r="B8" s="86" t="s">
        <v>28</v>
      </c>
      <c r="C8" s="167" t="s">
        <v>31</v>
      </c>
      <c r="D8" s="167" t="s">
        <v>31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</row>
    <row r="9" spans="2:15" ht="20.100000000000001" customHeight="1">
      <c r="B9" s="79" t="s">
        <v>376</v>
      </c>
      <c r="C9" s="80" t="s">
        <v>179</v>
      </c>
      <c r="D9" s="81">
        <v>2</v>
      </c>
      <c r="E9" s="81">
        <v>2.0299999999999998</v>
      </c>
      <c r="F9" s="81">
        <v>1.9</v>
      </c>
      <c r="G9" s="81">
        <v>1.93</v>
      </c>
      <c r="H9" s="81">
        <v>1.97</v>
      </c>
      <c r="I9" s="81">
        <v>2</v>
      </c>
      <c r="J9" s="82">
        <v>-1.5000000000000013</v>
      </c>
      <c r="K9" s="83">
        <v>23</v>
      </c>
      <c r="L9" s="84">
        <v>992600</v>
      </c>
      <c r="M9" s="84">
        <v>1919066.77</v>
      </c>
      <c r="N9" s="85">
        <v>5</v>
      </c>
      <c r="O9" s="24" t="s">
        <v>181</v>
      </c>
    </row>
    <row r="10" spans="2:15" ht="20.100000000000001" customHeight="1">
      <c r="B10" s="79" t="s">
        <v>433</v>
      </c>
      <c r="C10" s="80" t="s">
        <v>215</v>
      </c>
      <c r="D10" s="81">
        <v>1.0900000000000001</v>
      </c>
      <c r="E10" s="81">
        <v>1.1100000000000001</v>
      </c>
      <c r="F10" s="81">
        <v>0.99</v>
      </c>
      <c r="G10" s="81">
        <v>1.04</v>
      </c>
      <c r="H10" s="81">
        <v>0.99</v>
      </c>
      <c r="I10" s="81">
        <v>1.1399999999999999</v>
      </c>
      <c r="J10" s="82">
        <v>-13.157894736842103</v>
      </c>
      <c r="K10" s="83">
        <v>11</v>
      </c>
      <c r="L10" s="84">
        <v>397718</v>
      </c>
      <c r="M10" s="84">
        <v>413348.52</v>
      </c>
      <c r="N10" s="85">
        <v>3</v>
      </c>
      <c r="O10" s="24" t="s">
        <v>216</v>
      </c>
    </row>
    <row r="11" spans="2:15" ht="20.100000000000001" customHeight="1">
      <c r="B11" s="165" t="s">
        <v>94</v>
      </c>
      <c r="C11" s="165"/>
      <c r="D11" s="166"/>
      <c r="E11" s="166"/>
      <c r="F11" s="166"/>
      <c r="G11" s="166"/>
      <c r="H11" s="166"/>
      <c r="I11" s="166"/>
      <c r="J11" s="166"/>
      <c r="K11" s="77">
        <f>SUM(K9:K10)</f>
        <v>34</v>
      </c>
      <c r="L11" s="77">
        <f>SUM(L9:L10)</f>
        <v>1390318</v>
      </c>
      <c r="M11" s="77">
        <f>SUM(M9:M10)</f>
        <v>2332415.29</v>
      </c>
      <c r="N11" s="76">
        <v>5</v>
      </c>
      <c r="O11" s="78" t="s">
        <v>14</v>
      </c>
    </row>
    <row r="12" spans="2:15" ht="20.100000000000001" customHeight="1">
      <c r="B12" s="86" t="s">
        <v>76</v>
      </c>
      <c r="C12" s="167" t="s">
        <v>30</v>
      </c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</row>
    <row r="13" spans="2:15" ht="20.100000000000001" customHeight="1">
      <c r="B13" s="79" t="s">
        <v>390</v>
      </c>
      <c r="C13" s="80" t="s">
        <v>77</v>
      </c>
      <c r="D13" s="81">
        <v>1.85</v>
      </c>
      <c r="E13" s="81">
        <v>1.85</v>
      </c>
      <c r="F13" s="81">
        <v>1.8</v>
      </c>
      <c r="G13" s="81">
        <v>1.84</v>
      </c>
      <c r="H13" s="81">
        <v>1.85</v>
      </c>
      <c r="I13" s="81">
        <v>1.85</v>
      </c>
      <c r="J13" s="82">
        <v>0</v>
      </c>
      <c r="K13" s="83">
        <v>5</v>
      </c>
      <c r="L13" s="84">
        <v>608231</v>
      </c>
      <c r="M13" s="84">
        <v>1121559.05</v>
      </c>
      <c r="N13" s="85">
        <v>3</v>
      </c>
      <c r="O13" s="24" t="s">
        <v>78</v>
      </c>
    </row>
    <row r="14" spans="2:15" ht="20.100000000000001" customHeight="1">
      <c r="B14" s="79" t="s">
        <v>342</v>
      </c>
      <c r="C14" s="80" t="s">
        <v>343</v>
      </c>
      <c r="D14" s="81">
        <v>1.18</v>
      </c>
      <c r="E14" s="81">
        <v>1.26</v>
      </c>
      <c r="F14" s="81">
        <v>1.18</v>
      </c>
      <c r="G14" s="81">
        <v>1.23</v>
      </c>
      <c r="H14" s="81">
        <v>1.21</v>
      </c>
      <c r="I14" s="81">
        <v>1.18</v>
      </c>
      <c r="J14" s="82">
        <v>2.5423728813559254</v>
      </c>
      <c r="K14" s="83">
        <v>154</v>
      </c>
      <c r="L14" s="84">
        <v>59821040</v>
      </c>
      <c r="M14" s="84">
        <v>73453479.659999996</v>
      </c>
      <c r="N14" s="85">
        <v>5</v>
      </c>
      <c r="O14" s="24" t="s">
        <v>344</v>
      </c>
    </row>
    <row r="15" spans="2:15" ht="20.100000000000001" customHeight="1">
      <c r="B15" s="79" t="s">
        <v>145</v>
      </c>
      <c r="C15" s="80" t="s">
        <v>146</v>
      </c>
      <c r="D15" s="81">
        <v>1.9</v>
      </c>
      <c r="E15" s="81">
        <v>1.99</v>
      </c>
      <c r="F15" s="81">
        <v>1.86</v>
      </c>
      <c r="G15" s="81">
        <v>1.89</v>
      </c>
      <c r="H15" s="81">
        <v>1.88</v>
      </c>
      <c r="I15" s="81">
        <v>1.91</v>
      </c>
      <c r="J15" s="82">
        <v>-1.5706806282722474</v>
      </c>
      <c r="K15" s="83">
        <v>34</v>
      </c>
      <c r="L15" s="84">
        <v>2462802</v>
      </c>
      <c r="M15" s="84">
        <v>4642836.68</v>
      </c>
      <c r="N15" s="85">
        <v>4</v>
      </c>
      <c r="O15" s="24" t="s">
        <v>147</v>
      </c>
    </row>
    <row r="16" spans="2:15" ht="20.100000000000001" customHeight="1">
      <c r="B16" s="79" t="s">
        <v>378</v>
      </c>
      <c r="C16" s="80" t="s">
        <v>79</v>
      </c>
      <c r="D16" s="81">
        <v>1.88</v>
      </c>
      <c r="E16" s="81">
        <v>1.88</v>
      </c>
      <c r="F16" s="81">
        <v>1.85</v>
      </c>
      <c r="G16" s="81">
        <v>1.86</v>
      </c>
      <c r="H16" s="81">
        <v>1.85</v>
      </c>
      <c r="I16" s="81">
        <v>1.88</v>
      </c>
      <c r="J16" s="82">
        <v>-1.5957446808510523</v>
      </c>
      <c r="K16" s="83">
        <v>11</v>
      </c>
      <c r="L16" s="84">
        <v>1689525</v>
      </c>
      <c r="M16" s="84">
        <v>3144537</v>
      </c>
      <c r="N16" s="85">
        <v>4</v>
      </c>
      <c r="O16" s="24" t="s">
        <v>80</v>
      </c>
    </row>
    <row r="17" spans="2:15" ht="20.100000000000001" customHeight="1">
      <c r="B17" s="79" t="s">
        <v>350</v>
      </c>
      <c r="C17" s="80" t="s">
        <v>192</v>
      </c>
      <c r="D17" s="81">
        <v>0.7</v>
      </c>
      <c r="E17" s="81">
        <v>0.75</v>
      </c>
      <c r="F17" s="81">
        <v>0.7</v>
      </c>
      <c r="G17" s="81">
        <v>0.73</v>
      </c>
      <c r="H17" s="81">
        <v>0.75</v>
      </c>
      <c r="I17" s="81">
        <v>0.67</v>
      </c>
      <c r="J17" s="82">
        <v>11.940298507462677</v>
      </c>
      <c r="K17" s="83">
        <v>17</v>
      </c>
      <c r="L17" s="84">
        <v>1599123</v>
      </c>
      <c r="M17" s="84">
        <v>1174411.8799999999</v>
      </c>
      <c r="N17" s="85">
        <v>4</v>
      </c>
      <c r="O17" s="24" t="s">
        <v>193</v>
      </c>
    </row>
    <row r="18" spans="2:15" ht="20.100000000000001" customHeight="1">
      <c r="B18" s="165" t="s">
        <v>384</v>
      </c>
      <c r="C18" s="165"/>
      <c r="D18" s="166"/>
      <c r="E18" s="166"/>
      <c r="F18" s="166"/>
      <c r="G18" s="166"/>
      <c r="H18" s="166"/>
      <c r="I18" s="166"/>
      <c r="J18" s="166"/>
      <c r="K18" s="77">
        <f>SUM(K13:K17)</f>
        <v>221</v>
      </c>
      <c r="L18" s="77">
        <f>SUM(L13:L17)</f>
        <v>66180721</v>
      </c>
      <c r="M18" s="77">
        <f>SUM(M13:M17)</f>
        <v>83536824.269999981</v>
      </c>
      <c r="N18" s="76">
        <v>5</v>
      </c>
      <c r="O18" s="78" t="s">
        <v>14</v>
      </c>
    </row>
    <row r="19" spans="2:15" ht="20.100000000000001" customHeight="1">
      <c r="B19" s="86" t="s">
        <v>16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 t="s">
        <v>63</v>
      </c>
      <c r="O19" s="167"/>
    </row>
    <row r="20" spans="2:15" ht="20.100000000000001" customHeight="1">
      <c r="B20" s="79" t="s">
        <v>392</v>
      </c>
      <c r="C20" s="80" t="s">
        <v>105</v>
      </c>
      <c r="D20" s="111">
        <v>10.31</v>
      </c>
      <c r="E20" s="111">
        <v>10.85</v>
      </c>
      <c r="F20" s="111">
        <v>10.31</v>
      </c>
      <c r="G20" s="81">
        <v>10.33</v>
      </c>
      <c r="H20" s="111">
        <v>10.85</v>
      </c>
      <c r="I20" s="111">
        <v>10.85</v>
      </c>
      <c r="J20" s="82">
        <v>0</v>
      </c>
      <c r="K20" s="83">
        <v>6</v>
      </c>
      <c r="L20" s="84">
        <v>561700</v>
      </c>
      <c r="M20" s="84">
        <v>5800245</v>
      </c>
      <c r="N20" s="85">
        <v>4</v>
      </c>
      <c r="O20" s="24" t="s">
        <v>108</v>
      </c>
    </row>
    <row r="21" spans="2:15" ht="20.100000000000001" customHeight="1">
      <c r="B21" s="165" t="s">
        <v>17</v>
      </c>
      <c r="C21" s="165"/>
      <c r="D21" s="166"/>
      <c r="E21" s="166"/>
      <c r="F21" s="166"/>
      <c r="G21" s="166"/>
      <c r="H21" s="166"/>
      <c r="I21" s="166"/>
      <c r="J21" s="166"/>
      <c r="K21" s="77">
        <f>K20</f>
        <v>6</v>
      </c>
      <c r="L21" s="77">
        <f t="shared" ref="L21:M21" si="0">L20</f>
        <v>561700</v>
      </c>
      <c r="M21" s="77">
        <f t="shared" si="0"/>
        <v>5800245</v>
      </c>
      <c r="N21" s="76">
        <v>4</v>
      </c>
      <c r="O21" s="78" t="s">
        <v>14</v>
      </c>
    </row>
    <row r="22" spans="2:15" ht="20.100000000000001" customHeight="1">
      <c r="B22" s="86" t="s">
        <v>18</v>
      </c>
      <c r="C22" s="167" t="s">
        <v>29</v>
      </c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 t="s">
        <v>29</v>
      </c>
      <c r="O22" s="167"/>
    </row>
    <row r="23" spans="2:15" ht="20.100000000000001" customHeight="1">
      <c r="B23" s="79" t="s">
        <v>361</v>
      </c>
      <c r="C23" s="80" t="s">
        <v>141</v>
      </c>
      <c r="D23" s="81">
        <v>5</v>
      </c>
      <c r="E23" s="81">
        <v>5</v>
      </c>
      <c r="F23" s="81">
        <v>4.7</v>
      </c>
      <c r="G23" s="81">
        <v>4.8499999999999996</v>
      </c>
      <c r="H23" s="81">
        <v>4.7</v>
      </c>
      <c r="I23" s="81">
        <v>5</v>
      </c>
      <c r="J23" s="82">
        <v>-5.9999999999999947</v>
      </c>
      <c r="K23" s="83">
        <v>174</v>
      </c>
      <c r="L23" s="84">
        <v>17679677</v>
      </c>
      <c r="M23" s="84">
        <v>85696257.75</v>
      </c>
      <c r="N23" s="85">
        <v>5</v>
      </c>
      <c r="O23" s="24" t="s">
        <v>142</v>
      </c>
    </row>
    <row r="24" spans="2:15" ht="20.100000000000001" customHeight="1">
      <c r="B24" s="165" t="s">
        <v>19</v>
      </c>
      <c r="C24" s="165"/>
      <c r="D24" s="166"/>
      <c r="E24" s="166"/>
      <c r="F24" s="166"/>
      <c r="G24" s="166"/>
      <c r="H24" s="166"/>
      <c r="I24" s="166"/>
      <c r="J24" s="166"/>
      <c r="K24" s="77">
        <f>SUM(K23:K23)</f>
        <v>174</v>
      </c>
      <c r="L24" s="77">
        <f>SUM(L23:L23)</f>
        <v>17679677</v>
      </c>
      <c r="M24" s="77">
        <f>SUM(M23:M23)</f>
        <v>85696257.75</v>
      </c>
      <c r="N24" s="76">
        <v>5</v>
      </c>
      <c r="O24" s="78" t="s">
        <v>14</v>
      </c>
    </row>
    <row r="25" spans="2:15" ht="20.100000000000001" customHeight="1">
      <c r="B25" s="165" t="s">
        <v>20</v>
      </c>
      <c r="C25" s="165"/>
      <c r="D25" s="135"/>
      <c r="E25" s="135"/>
      <c r="F25" s="135"/>
      <c r="G25" s="135"/>
      <c r="H25" s="135"/>
      <c r="I25" s="135"/>
      <c r="J25" s="135"/>
      <c r="K25" s="77">
        <f>K24+K21+K18+K11+K7</f>
        <v>465</v>
      </c>
      <c r="L25" s="77">
        <f>L24+L21+L18+L11+L7</f>
        <v>233215798</v>
      </c>
      <c r="M25" s="77">
        <f>M24+M21+M18+M11+M7</f>
        <v>190779836.88999999</v>
      </c>
      <c r="N25" s="77">
        <v>5</v>
      </c>
      <c r="O25" s="87" t="s">
        <v>14</v>
      </c>
    </row>
    <row r="26" spans="2:15" ht="30" customHeight="1"/>
    <row r="29" spans="2:15">
      <c r="L29" s="3"/>
    </row>
  </sheetData>
  <mergeCells count="19">
    <mergeCell ref="B24:C24"/>
    <mergeCell ref="D24:J24"/>
    <mergeCell ref="B25:C25"/>
    <mergeCell ref="D25:J25"/>
    <mergeCell ref="C22:O22"/>
    <mergeCell ref="C1:O1"/>
    <mergeCell ref="C2:O2"/>
    <mergeCell ref="B21:C21"/>
    <mergeCell ref="D21:J21"/>
    <mergeCell ref="C12:O12"/>
    <mergeCell ref="B18:C18"/>
    <mergeCell ref="B11:C11"/>
    <mergeCell ref="D11:J11"/>
    <mergeCell ref="C4:O4"/>
    <mergeCell ref="D7:J7"/>
    <mergeCell ref="C8:O8"/>
    <mergeCell ref="D18:J18"/>
    <mergeCell ref="B7:C7"/>
    <mergeCell ref="C19:O19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2025-12-07T08:15:48Z</cp:lastPrinted>
  <dcterms:created xsi:type="dcterms:W3CDTF">2004-07-25T21:47:51Z</dcterms:created>
  <dcterms:modified xsi:type="dcterms:W3CDTF">2025-12-07T08:16:57Z</dcterms:modified>
</cp:coreProperties>
</file>